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hidePivotFieldList="1" defaultThemeVersion="124226"/>
  <bookViews>
    <workbookView xWindow="-120" yWindow="-120" windowWidth="29040" windowHeight="15720" tabRatio="936"/>
  </bookViews>
  <sheets>
    <sheet name="1.1." sheetId="10" r:id="rId1"/>
    <sheet name="1.3 СФТК 09.2022" sheetId="13" state="hidden" r:id="rId2"/>
    <sheet name="1.2 Полимер.краски и шт-ки" sheetId="27" r:id="rId3"/>
    <sheet name="StPr_DE_08.22" sheetId="22" state="hidden" r:id="rId4"/>
    <sheet name="1.2- 09" sheetId="12" state="hidden" r:id="rId5"/>
    <sheet name="DE1.1" sheetId="19" state="hidden" r:id="rId6"/>
    <sheet name="DE1.2 " sheetId="20" state="hidden" r:id="rId7"/>
    <sheet name="прайс Дюна" sheetId="23" state="hidden" r:id="rId8"/>
    <sheet name="Hahne" sheetId="21" state="hidden" r:id="rId9"/>
    <sheet name="StPr01.07.2022" sheetId="24" state="hidden" r:id="rId10"/>
  </sheets>
  <externalReferences>
    <externalReference r:id="rId11"/>
    <externalReference r:id="rId12"/>
  </externalReferences>
  <definedNames>
    <definedName name="_xlnm._FilterDatabase" localSheetId="0" hidden="1">'1.1.'!$B$6:$L$396</definedName>
    <definedName name="_xlnm._FilterDatabase" localSheetId="4" hidden="1">'1.2- 09'!$B$4:$P$4</definedName>
    <definedName name="_xlnm._FilterDatabase" localSheetId="1" hidden="1">'1.3 СФТК 09.2022'!$B$5:$P$54</definedName>
    <definedName name="_xlnm._FilterDatabase" localSheetId="5" hidden="1">DE1.1!$A$1:$AA$40</definedName>
    <definedName name="_xlnm._FilterDatabase" localSheetId="6" hidden="1">'DE1.2 '!$A$1:$Y$16</definedName>
    <definedName name="_xlnm._FilterDatabase" localSheetId="8" hidden="1">Hahne!$A$1:$AK$180</definedName>
    <definedName name="_xlnm._FilterDatabase" localSheetId="3" hidden="1">StPr_DE_08.22!$A$1:$Q$218</definedName>
    <definedName name="_xlnm._FilterDatabase" localSheetId="9" hidden="1">StPr01.07.2022!$A$1:$Q$688</definedName>
    <definedName name="_xlnm._FilterDatabase" localSheetId="7" hidden="1">'прайс Дюна'!$A$1:$N$35</definedName>
    <definedName name="StPr" localSheetId="2">#REF!</definedName>
    <definedName name="StPr" localSheetId="8">#REF!</definedName>
    <definedName name="StPr" localSheetId="9">#REF!</definedName>
    <definedName name="StPr" localSheetId="7">#REF!</definedName>
    <definedName name="StPr">#REF!</definedName>
    <definedName name="Stpr06" localSheetId="2">#REF!</definedName>
    <definedName name="Stpr06" localSheetId="8">#REF!</definedName>
    <definedName name="Stpr06" localSheetId="9">#REF!</definedName>
    <definedName name="Stpr06" localSheetId="7">#REF!</definedName>
    <definedName name="Stpr06">#REF!</definedName>
    <definedName name="Untitled" localSheetId="2">#REF!</definedName>
    <definedName name="Untitled" localSheetId="8">#REF!</definedName>
    <definedName name="Untitled" localSheetId="9">#REF!</definedName>
    <definedName name="Untitled" localSheetId="7">#REF!</definedName>
    <definedName name="Untitled">#REF!</definedName>
    <definedName name="д" localSheetId="2">'[1]Продукция РФ с 01.06.2021'!#REF!</definedName>
    <definedName name="д" localSheetId="8">'[1]Продукция РФ с 01.06.2021'!#REF!</definedName>
    <definedName name="д" localSheetId="9">'[1]Продукция РФ с 01.06.2021'!#REF!</definedName>
    <definedName name="д" localSheetId="7">'[1]Продукция РФ с 01.06.2021'!#REF!</definedName>
    <definedName name="д">'[1]Продукция РФ с 01.06.2021'!#REF!</definedName>
    <definedName name="ж" localSheetId="2">#REF!</definedName>
    <definedName name="ж" localSheetId="8">#REF!</definedName>
    <definedName name="ж" localSheetId="9">#REF!</definedName>
    <definedName name="ж" localSheetId="7">#REF!</definedName>
    <definedName name="ж">#REF!</definedName>
    <definedName name="л" localSheetId="2">#REF!</definedName>
    <definedName name="л" localSheetId="8">#REF!</definedName>
    <definedName name="л" localSheetId="9">#REF!</definedName>
    <definedName name="л" localSheetId="7">#REF!</definedName>
    <definedName name="л">#REF!</definedName>
    <definedName name="_xlnm.Print_Area" localSheetId="0">'1.1.'!$B$1:$L$412</definedName>
    <definedName name="_xlnm.Print_Area" localSheetId="4">'1.2- 09'!$A$1:$P$99</definedName>
    <definedName name="_xlnm.Print_Area" localSheetId="2">'1.2 Полимер.краски и шт-ки'!$A$1:$U$49</definedName>
    <definedName name="_xlnm.Print_Area" localSheetId="5">DE1.1!$A$1:$K$22</definedName>
    <definedName name="_xlnm.Print_Area" localSheetId="6">'DE1.2 '!$A$1:$K$12</definedName>
    <definedName name="_xlnm.Print_Area" localSheetId="8">Hahne!$A$1:$K$118</definedName>
    <definedName name="_xlnm.Print_Area" localSheetId="7">'прайс Дюна'!$A$1:$M$25</definedName>
    <definedName name="ц">[2]Лист1!$B$2:$C$10000</definedName>
  </definedNames>
  <calcPr calcId="144525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688" i="24" l="1"/>
  <c r="H688" i="24" s="1"/>
  <c r="D688" i="24" s="1"/>
  <c r="J687" i="24"/>
  <c r="H687" i="24" s="1"/>
  <c r="D687" i="24" s="1"/>
  <c r="J686" i="24"/>
  <c r="H686" i="24" s="1"/>
  <c r="D686" i="24"/>
  <c r="J685" i="24"/>
  <c r="H685" i="24" s="1"/>
  <c r="D685" i="24" s="1"/>
  <c r="J684" i="24"/>
  <c r="H684" i="24"/>
  <c r="D684" i="24" s="1"/>
  <c r="J683" i="24"/>
  <c r="H683" i="24" s="1"/>
  <c r="D683" i="24" s="1"/>
  <c r="J682" i="24"/>
  <c r="H682" i="24" s="1"/>
  <c r="D682" i="24"/>
  <c r="J681" i="24"/>
  <c r="H681" i="24" s="1"/>
  <c r="D681" i="24" s="1"/>
  <c r="J680" i="24"/>
  <c r="H680" i="24" s="1"/>
  <c r="D680" i="24" s="1"/>
  <c r="J679" i="24"/>
  <c r="H679" i="24"/>
  <c r="D679" i="24"/>
  <c r="J678" i="24"/>
  <c r="H678" i="24" s="1"/>
  <c r="D678" i="24" s="1"/>
  <c r="J677" i="24"/>
  <c r="H677" i="24" s="1"/>
  <c r="D677" i="24" s="1"/>
  <c r="J676" i="24"/>
  <c r="H676" i="24" s="1"/>
  <c r="D676" i="24" s="1"/>
  <c r="J675" i="24"/>
  <c r="H675" i="24"/>
  <c r="D675" i="24" s="1"/>
  <c r="J674" i="24"/>
  <c r="H674" i="24" s="1"/>
  <c r="D674" i="24" s="1"/>
  <c r="J673" i="24"/>
  <c r="H673" i="24" s="1"/>
  <c r="D673" i="24" s="1"/>
  <c r="J672" i="24"/>
  <c r="H672" i="24" s="1"/>
  <c r="D672" i="24" s="1"/>
  <c r="J671" i="24"/>
  <c r="H671" i="24"/>
  <c r="D671" i="24" s="1"/>
  <c r="J670" i="24"/>
  <c r="H670" i="24" s="1"/>
  <c r="D670" i="24"/>
  <c r="J669" i="24"/>
  <c r="H669" i="24" s="1"/>
  <c r="D669" i="24" s="1"/>
  <c r="J668" i="24"/>
  <c r="H668" i="24"/>
  <c r="D668" i="24" s="1"/>
  <c r="J667" i="24"/>
  <c r="H667" i="24" s="1"/>
  <c r="D667" i="24" s="1"/>
  <c r="J666" i="24"/>
  <c r="H666" i="24" s="1"/>
  <c r="D666" i="24" s="1"/>
  <c r="J665" i="24"/>
  <c r="H665" i="24" s="1"/>
  <c r="D665" i="24" s="1"/>
  <c r="J664" i="24"/>
  <c r="H664" i="24" s="1"/>
  <c r="D664" i="24" s="1"/>
  <c r="J663" i="24"/>
  <c r="H663" i="24"/>
  <c r="D663" i="24" s="1"/>
  <c r="J662" i="24"/>
  <c r="H662" i="24" s="1"/>
  <c r="D662" i="24" s="1"/>
  <c r="J661" i="24"/>
  <c r="H661" i="24" s="1"/>
  <c r="D661" i="24"/>
  <c r="J660" i="24"/>
  <c r="H660" i="24" s="1"/>
  <c r="D660" i="24" s="1"/>
  <c r="J659" i="24"/>
  <c r="H659" i="24" s="1"/>
  <c r="D659" i="24" s="1"/>
  <c r="J658" i="24"/>
  <c r="H658" i="24"/>
  <c r="D658" i="24" s="1"/>
  <c r="J657" i="24"/>
  <c r="H657" i="24" s="1"/>
  <c r="D657" i="24" s="1"/>
  <c r="J656" i="24"/>
  <c r="H656" i="24" s="1"/>
  <c r="D656" i="24" s="1"/>
  <c r="J655" i="24"/>
  <c r="H655" i="24" s="1"/>
  <c r="D655" i="24" s="1"/>
  <c r="J654" i="24"/>
  <c r="H654" i="24" s="1"/>
  <c r="D654" i="24" s="1"/>
  <c r="J653" i="24"/>
  <c r="H653" i="24"/>
  <c r="D653" i="24" s="1"/>
  <c r="J652" i="24"/>
  <c r="H652" i="24" s="1"/>
  <c r="D652" i="24" s="1"/>
  <c r="J651" i="24"/>
  <c r="H651" i="24" s="1"/>
  <c r="D651" i="24" s="1"/>
  <c r="J650" i="24"/>
  <c r="H650" i="24" s="1"/>
  <c r="D650" i="24" s="1"/>
  <c r="J649" i="24"/>
  <c r="H649" i="24" s="1"/>
  <c r="D649" i="24" s="1"/>
  <c r="J648" i="24"/>
  <c r="H648" i="24" s="1"/>
  <c r="D648" i="24" s="1"/>
  <c r="J647" i="24"/>
  <c r="H647" i="24"/>
  <c r="D647" i="24" s="1"/>
  <c r="J646" i="24"/>
  <c r="H646" i="24"/>
  <c r="D646" i="24" s="1"/>
  <c r="J645" i="24"/>
  <c r="H645" i="24" s="1"/>
  <c r="D645" i="24" s="1"/>
  <c r="J644" i="24"/>
  <c r="H644" i="24"/>
  <c r="D644" i="24" s="1"/>
  <c r="J643" i="24"/>
  <c r="H643" i="24"/>
  <c r="D643" i="24" s="1"/>
  <c r="J642" i="24"/>
  <c r="H642" i="24" s="1"/>
  <c r="D642" i="24" s="1"/>
  <c r="J641" i="24"/>
  <c r="H641" i="24" s="1"/>
  <c r="D641" i="24" s="1"/>
  <c r="J640" i="24"/>
  <c r="H640" i="24" s="1"/>
  <c r="D640" i="24" s="1"/>
  <c r="J639" i="24"/>
  <c r="H639" i="24" s="1"/>
  <c r="D639" i="24" s="1"/>
  <c r="J638" i="24"/>
  <c r="H638" i="24"/>
  <c r="D638" i="24" s="1"/>
  <c r="J637" i="24"/>
  <c r="H637" i="24"/>
  <c r="D637" i="24"/>
  <c r="J636" i="24"/>
  <c r="H636" i="24"/>
  <c r="D636" i="24" s="1"/>
  <c r="J635" i="24"/>
  <c r="H635" i="24" s="1"/>
  <c r="D635" i="24" s="1"/>
  <c r="J634" i="24"/>
  <c r="H634" i="24" s="1"/>
  <c r="D634" i="24" s="1"/>
  <c r="J633" i="24"/>
  <c r="H633" i="24" s="1"/>
  <c r="D633" i="24" s="1"/>
  <c r="J632" i="24"/>
  <c r="H632" i="24" s="1"/>
  <c r="D632" i="24" s="1"/>
  <c r="J631" i="24"/>
  <c r="H631" i="24" s="1"/>
  <c r="D631" i="24" s="1"/>
  <c r="J630" i="24"/>
  <c r="H630" i="24" s="1"/>
  <c r="D630" i="24" s="1"/>
  <c r="J629" i="24"/>
  <c r="H629" i="24" s="1"/>
  <c r="D629" i="24" s="1"/>
  <c r="J628" i="24"/>
  <c r="H628" i="24"/>
  <c r="D628" i="24" s="1"/>
  <c r="J627" i="24"/>
  <c r="H627" i="24" s="1"/>
  <c r="D627" i="24" s="1"/>
  <c r="J626" i="24"/>
  <c r="H626" i="24"/>
  <c r="D626" i="24" s="1"/>
  <c r="J625" i="24"/>
  <c r="H625" i="24" s="1"/>
  <c r="D625" i="24" s="1"/>
  <c r="J624" i="24"/>
  <c r="H624" i="24" s="1"/>
  <c r="D624" i="24" s="1"/>
  <c r="J623" i="24"/>
  <c r="H623" i="24" s="1"/>
  <c r="D623" i="24" s="1"/>
  <c r="J622" i="24"/>
  <c r="H622" i="24" s="1"/>
  <c r="D622" i="24" s="1"/>
  <c r="J621" i="24"/>
  <c r="H621" i="24" s="1"/>
  <c r="D621" i="24" s="1"/>
  <c r="J620" i="24"/>
  <c r="H620" i="24" s="1"/>
  <c r="D620" i="24" s="1"/>
  <c r="J619" i="24"/>
  <c r="H619" i="24"/>
  <c r="D619" i="24" s="1"/>
  <c r="J618" i="24"/>
  <c r="H618" i="24"/>
  <c r="D618" i="24" s="1"/>
  <c r="D502" i="24"/>
  <c r="D500" i="24"/>
  <c r="D494" i="24"/>
  <c r="D493" i="24"/>
  <c r="D492" i="24"/>
  <c r="D491" i="24"/>
  <c r="D490" i="24"/>
  <c r="D489" i="24"/>
  <c r="D488" i="24"/>
  <c r="D487" i="24"/>
  <c r="D486" i="24"/>
  <c r="D485" i="24"/>
  <c r="D484" i="24"/>
  <c r="D483" i="24"/>
  <c r="D482" i="24"/>
  <c r="D481" i="24"/>
  <c r="D480" i="24"/>
  <c r="D479" i="24"/>
  <c r="D478" i="24"/>
  <c r="D477" i="24"/>
  <c r="D476" i="24"/>
  <c r="D475" i="24"/>
  <c r="D474" i="24"/>
  <c r="D473" i="24"/>
  <c r="D472" i="24"/>
  <c r="D471" i="24"/>
  <c r="D470" i="24"/>
  <c r="D469" i="24"/>
  <c r="D468" i="24"/>
  <c r="D467" i="24"/>
  <c r="D466" i="24"/>
  <c r="D465" i="24"/>
  <c r="D464" i="24"/>
  <c r="D463" i="24"/>
  <c r="D462" i="24"/>
  <c r="D461" i="24"/>
  <c r="D460" i="24"/>
  <c r="D459" i="24"/>
  <c r="D458" i="24"/>
  <c r="D457" i="24"/>
  <c r="D456" i="24"/>
  <c r="D455" i="24"/>
  <c r="D454" i="24"/>
  <c r="D453" i="24"/>
  <c r="D452" i="24"/>
  <c r="D451" i="24"/>
  <c r="D450" i="24"/>
  <c r="D449" i="24"/>
  <c r="D448" i="24"/>
  <c r="D447" i="24"/>
  <c r="D446" i="24"/>
  <c r="D445" i="24"/>
  <c r="D444" i="24"/>
  <c r="D443" i="24"/>
  <c r="D442" i="24"/>
  <c r="D441" i="24"/>
  <c r="D440" i="24"/>
  <c r="D439" i="24"/>
  <c r="D438" i="24"/>
  <c r="D437" i="24"/>
  <c r="D436" i="24"/>
  <c r="D435" i="24"/>
  <c r="D434" i="24"/>
  <c r="D433" i="24"/>
  <c r="D432" i="24"/>
  <c r="D431" i="24"/>
  <c r="D430" i="24"/>
  <c r="D429" i="24"/>
  <c r="D428" i="24"/>
  <c r="D427" i="24"/>
  <c r="D426" i="24"/>
  <c r="D425" i="24"/>
  <c r="D424" i="24"/>
  <c r="D423" i="24"/>
  <c r="D422" i="24"/>
  <c r="D421" i="24"/>
  <c r="D420" i="24"/>
  <c r="D419" i="24"/>
  <c r="D418" i="24"/>
  <c r="D417" i="24"/>
  <c r="D416" i="24"/>
  <c r="D415" i="24"/>
  <c r="D414" i="24"/>
  <c r="D413" i="24"/>
  <c r="D412" i="24"/>
  <c r="D411" i="24"/>
  <c r="D410" i="24"/>
  <c r="D409" i="24"/>
  <c r="D408" i="24"/>
  <c r="D407" i="24"/>
  <c r="D406" i="24"/>
  <c r="D405" i="24"/>
  <c r="D404" i="24"/>
  <c r="D403" i="24"/>
  <c r="D402" i="24"/>
  <c r="D401" i="24"/>
  <c r="D400" i="24"/>
  <c r="D399" i="24"/>
  <c r="D398" i="24"/>
  <c r="D397" i="24"/>
  <c r="D396" i="24"/>
  <c r="D395" i="24"/>
  <c r="D394" i="24"/>
  <c r="D393" i="24"/>
  <c r="D392" i="24"/>
  <c r="D391" i="24"/>
  <c r="D390" i="24"/>
  <c r="D389" i="24"/>
  <c r="D388" i="24"/>
  <c r="D387" i="24"/>
  <c r="D386" i="24"/>
  <c r="D385" i="24"/>
  <c r="D384" i="24"/>
  <c r="D383" i="24"/>
  <c r="D382" i="24"/>
  <c r="D381" i="24"/>
  <c r="D380" i="24"/>
  <c r="D379" i="24"/>
  <c r="D378" i="24"/>
  <c r="D377" i="24"/>
  <c r="D376" i="24"/>
  <c r="D375" i="24"/>
  <c r="D374" i="24"/>
  <c r="D373" i="24"/>
  <c r="D372" i="24"/>
  <c r="D371" i="24"/>
  <c r="D370" i="24"/>
  <c r="D369" i="24"/>
  <c r="D368" i="24"/>
  <c r="D367" i="24"/>
  <c r="D366" i="24"/>
  <c r="D365" i="24"/>
  <c r="D364" i="24"/>
  <c r="D363" i="24"/>
  <c r="D362" i="24"/>
  <c r="D361" i="24"/>
  <c r="D360" i="24"/>
  <c r="D359" i="24"/>
  <c r="D358" i="24"/>
  <c r="D357" i="24"/>
  <c r="D356" i="24"/>
  <c r="D355" i="24"/>
  <c r="D354" i="24"/>
  <c r="D353" i="24"/>
  <c r="D352" i="24"/>
  <c r="D351" i="24"/>
  <c r="D350" i="24"/>
  <c r="D349" i="24"/>
  <c r="D348" i="24"/>
  <c r="D347" i="24"/>
  <c r="D346" i="24"/>
  <c r="D345" i="24"/>
  <c r="D344" i="24"/>
  <c r="D343" i="24"/>
  <c r="D342" i="24"/>
  <c r="D341" i="24"/>
  <c r="D340" i="24"/>
  <c r="D339" i="24"/>
  <c r="D338" i="24"/>
  <c r="D337" i="24"/>
  <c r="D336" i="24"/>
  <c r="D335" i="24"/>
  <c r="D334" i="24"/>
  <c r="D333" i="24"/>
  <c r="D332" i="24"/>
  <c r="D331" i="24"/>
  <c r="D330" i="24"/>
  <c r="D329" i="24"/>
  <c r="D328" i="24"/>
  <c r="D327" i="24"/>
  <c r="D326" i="24"/>
  <c r="D325" i="24"/>
  <c r="D324" i="24"/>
  <c r="D323" i="24"/>
  <c r="D322" i="24"/>
  <c r="D321" i="24"/>
  <c r="D320" i="24"/>
  <c r="D319" i="24"/>
  <c r="D318" i="24"/>
  <c r="D317" i="24"/>
  <c r="D316" i="24"/>
  <c r="D315" i="24"/>
  <c r="D314" i="24"/>
  <c r="D313" i="24"/>
  <c r="D312" i="24"/>
  <c r="D311" i="24"/>
  <c r="D310" i="24"/>
  <c r="D309" i="24"/>
  <c r="D308" i="24"/>
  <c r="D307" i="24"/>
  <c r="D306" i="24"/>
  <c r="D305" i="24"/>
  <c r="D304" i="24"/>
  <c r="D303" i="24"/>
  <c r="D302" i="24"/>
  <c r="D301" i="24"/>
  <c r="D300" i="24"/>
  <c r="D299" i="24"/>
  <c r="D298" i="24"/>
  <c r="D297" i="24"/>
  <c r="D296" i="24"/>
  <c r="D295" i="24"/>
  <c r="D294" i="24"/>
  <c r="D293" i="24"/>
  <c r="D292" i="24"/>
  <c r="D291" i="24"/>
  <c r="D290" i="24"/>
  <c r="D289" i="24"/>
  <c r="D288" i="24"/>
  <c r="D287" i="24"/>
  <c r="D286" i="24"/>
  <c r="D285" i="24"/>
  <c r="D284" i="24"/>
  <c r="D283" i="24"/>
  <c r="D282" i="24"/>
  <c r="D281" i="24"/>
  <c r="D280" i="24"/>
  <c r="D279" i="24"/>
  <c r="D278" i="24"/>
  <c r="D277" i="24"/>
  <c r="D276" i="24"/>
  <c r="D275" i="24"/>
  <c r="D274" i="24"/>
  <c r="D273" i="24"/>
  <c r="D272" i="24"/>
  <c r="D271" i="24"/>
  <c r="D270" i="24"/>
  <c r="D269" i="24"/>
  <c r="D268" i="24"/>
  <c r="D267" i="24"/>
  <c r="D266" i="24"/>
  <c r="D265" i="24"/>
  <c r="D264" i="24"/>
  <c r="D263" i="24"/>
  <c r="D262" i="24"/>
  <c r="D261" i="24"/>
  <c r="D260" i="24"/>
  <c r="D259" i="24"/>
  <c r="D258" i="24"/>
  <c r="D257" i="24"/>
  <c r="D256" i="24"/>
  <c r="D255" i="24"/>
  <c r="D254" i="24"/>
  <c r="D253" i="24"/>
  <c r="D252" i="24"/>
  <c r="D251" i="24"/>
  <c r="D250" i="24"/>
  <c r="D249" i="24"/>
  <c r="D248" i="24"/>
  <c r="D247" i="24"/>
  <c r="D246" i="24"/>
  <c r="D245" i="24"/>
  <c r="D244" i="24"/>
  <c r="D243" i="24"/>
  <c r="D242" i="24"/>
  <c r="D241" i="24"/>
  <c r="D240" i="24"/>
  <c r="D239" i="24"/>
  <c r="D238" i="24"/>
  <c r="D237" i="24"/>
  <c r="D236" i="24"/>
  <c r="D235" i="24"/>
  <c r="D234" i="24"/>
  <c r="D233" i="24"/>
  <c r="D232" i="24"/>
  <c r="D231" i="24"/>
  <c r="D230" i="24"/>
  <c r="D229" i="24"/>
  <c r="D228" i="24"/>
  <c r="D227" i="24"/>
  <c r="D226" i="24"/>
  <c r="D225" i="24"/>
  <c r="D224" i="24"/>
  <c r="D223" i="24"/>
  <c r="D222" i="24"/>
  <c r="D221" i="24"/>
  <c r="D220" i="24"/>
  <c r="D219" i="24"/>
  <c r="D218" i="24"/>
  <c r="D217" i="24"/>
  <c r="D216" i="24"/>
  <c r="D215" i="24"/>
  <c r="D214" i="24"/>
  <c r="D213" i="24"/>
  <c r="D212" i="24"/>
  <c r="D211" i="24"/>
  <c r="D210" i="24"/>
  <c r="D209" i="24"/>
  <c r="D208" i="24"/>
  <c r="D207" i="24"/>
  <c r="D206" i="24"/>
  <c r="D205" i="24"/>
  <c r="D204" i="24"/>
  <c r="D203" i="24"/>
  <c r="D202" i="24"/>
  <c r="D201" i="24"/>
  <c r="D200" i="24"/>
  <c r="D199" i="24"/>
  <c r="D198" i="24"/>
  <c r="D197" i="24"/>
  <c r="D196" i="24"/>
  <c r="D195" i="24"/>
  <c r="D194" i="24"/>
  <c r="D193" i="24"/>
  <c r="D192" i="24"/>
  <c r="D191" i="24"/>
  <c r="D190" i="24"/>
  <c r="D189" i="24"/>
  <c r="D188" i="24"/>
  <c r="D187" i="24"/>
  <c r="D186" i="24"/>
  <c r="D185" i="24"/>
  <c r="D184" i="24"/>
  <c r="D183" i="24"/>
  <c r="D182" i="24"/>
  <c r="D181" i="24"/>
  <c r="D180" i="24"/>
  <c r="D179" i="24"/>
  <c r="D178" i="24"/>
  <c r="D177" i="24"/>
  <c r="D176" i="24"/>
  <c r="D175" i="24"/>
  <c r="D174" i="24"/>
  <c r="D173" i="24"/>
  <c r="D172" i="24"/>
  <c r="D171" i="24"/>
  <c r="D170" i="24"/>
  <c r="D169" i="24"/>
  <c r="D168" i="24"/>
  <c r="D167" i="24"/>
  <c r="D166" i="24"/>
  <c r="D165" i="24"/>
  <c r="D164" i="24"/>
  <c r="D163" i="24"/>
  <c r="D162" i="24"/>
  <c r="D161" i="24"/>
  <c r="D160" i="24"/>
  <c r="D159" i="24"/>
  <c r="D158" i="24"/>
  <c r="D157" i="24"/>
  <c r="D156" i="24"/>
  <c r="D155" i="24"/>
  <c r="D154" i="24"/>
  <c r="D153" i="24"/>
  <c r="D152" i="24"/>
  <c r="D151" i="24"/>
  <c r="D150" i="24"/>
  <c r="D149" i="24"/>
  <c r="D148" i="24"/>
  <c r="D147" i="24"/>
  <c r="D146" i="24"/>
  <c r="D145" i="24"/>
  <c r="D144" i="24"/>
  <c r="D143" i="24"/>
  <c r="D142" i="24"/>
  <c r="D141" i="24"/>
  <c r="D140" i="24"/>
  <c r="D139" i="24"/>
  <c r="D138" i="24"/>
  <c r="D137" i="24"/>
  <c r="D136" i="24"/>
  <c r="D135" i="24"/>
  <c r="D134" i="24"/>
  <c r="D133" i="24"/>
  <c r="D132" i="24"/>
  <c r="D131" i="24"/>
  <c r="D130" i="24"/>
  <c r="D129" i="24"/>
  <c r="D128" i="24"/>
  <c r="D127" i="24"/>
  <c r="D126" i="24"/>
  <c r="D125" i="24"/>
  <c r="D124" i="24"/>
  <c r="D123" i="24"/>
  <c r="D122" i="24"/>
  <c r="D121" i="24"/>
  <c r="D120" i="24"/>
  <c r="D119" i="24"/>
  <c r="D118" i="24"/>
  <c r="D117" i="24"/>
  <c r="D116" i="24"/>
  <c r="D115" i="24"/>
  <c r="D114" i="24"/>
  <c r="D113" i="24"/>
  <c r="D112" i="24"/>
  <c r="D111" i="24"/>
  <c r="D110" i="24"/>
  <c r="D109" i="24"/>
  <c r="D108" i="24"/>
  <c r="D107" i="24"/>
  <c r="D106" i="24"/>
  <c r="D105" i="24"/>
  <c r="D104" i="24"/>
  <c r="D103" i="24"/>
  <c r="D102" i="24"/>
  <c r="D101" i="24"/>
  <c r="D100" i="24"/>
  <c r="D99" i="24"/>
  <c r="D98" i="24"/>
  <c r="D97" i="24"/>
  <c r="D96" i="24"/>
  <c r="D95" i="24"/>
  <c r="D94" i="24"/>
  <c r="D93" i="24"/>
  <c r="D92" i="24"/>
  <c r="D91" i="24"/>
  <c r="D90" i="24"/>
  <c r="D89" i="24"/>
  <c r="D88" i="24"/>
  <c r="D87" i="24"/>
  <c r="D86" i="24"/>
  <c r="D85" i="24"/>
  <c r="D84" i="24"/>
  <c r="D83" i="24"/>
  <c r="D82" i="24"/>
  <c r="D81" i="24"/>
  <c r="D80" i="24"/>
  <c r="D79" i="24"/>
  <c r="D78" i="24"/>
  <c r="D77" i="24"/>
  <c r="D76" i="24"/>
  <c r="D75" i="24"/>
  <c r="D74" i="24"/>
  <c r="D73" i="24"/>
  <c r="D72" i="24"/>
  <c r="D71" i="24"/>
  <c r="D70" i="24"/>
  <c r="D69" i="24"/>
  <c r="D68" i="24"/>
  <c r="D67" i="24"/>
  <c r="D66" i="24"/>
  <c r="D65" i="24"/>
  <c r="D64" i="24"/>
  <c r="D63" i="24"/>
  <c r="D62" i="24"/>
  <c r="D61" i="24"/>
  <c r="D60" i="24"/>
  <c r="D59" i="24"/>
  <c r="D58" i="24"/>
  <c r="D57" i="24"/>
  <c r="D56" i="24"/>
  <c r="D55" i="24"/>
  <c r="D54" i="24"/>
  <c r="D53" i="24"/>
  <c r="D52" i="24"/>
  <c r="D51" i="24"/>
  <c r="D50" i="24"/>
  <c r="D49" i="24"/>
  <c r="D48" i="24"/>
  <c r="D47" i="24"/>
  <c r="D46" i="24"/>
  <c r="D45" i="24"/>
  <c r="D44" i="24"/>
  <c r="D43" i="24"/>
  <c r="D42" i="24"/>
  <c r="D41" i="24"/>
  <c r="D40" i="24"/>
  <c r="D39" i="24"/>
  <c r="D38" i="24"/>
  <c r="D37" i="24"/>
  <c r="D36" i="24"/>
  <c r="D35" i="24"/>
  <c r="D34" i="24"/>
  <c r="D33" i="24"/>
  <c r="D32" i="24"/>
  <c r="D31" i="24"/>
  <c r="D30" i="24"/>
  <c r="D29" i="24"/>
  <c r="D28" i="24"/>
  <c r="D27" i="24"/>
  <c r="D26" i="24"/>
  <c r="D25" i="24"/>
  <c r="D24" i="24"/>
  <c r="D23" i="24"/>
  <c r="D22" i="24"/>
  <c r="D21" i="24"/>
  <c r="D20" i="24"/>
  <c r="D19" i="24"/>
  <c r="D18" i="24"/>
  <c r="D17" i="24"/>
  <c r="D16" i="24"/>
  <c r="D15" i="24"/>
  <c r="D14" i="24"/>
  <c r="D13" i="24"/>
  <c r="D12" i="24"/>
  <c r="D11" i="24"/>
  <c r="D10" i="24"/>
  <c r="D9" i="24"/>
  <c r="D8" i="24"/>
  <c r="D7" i="24"/>
  <c r="D6" i="24"/>
  <c r="D5" i="24"/>
  <c r="D4" i="24"/>
  <c r="D3" i="24"/>
  <c r="D2" i="24"/>
  <c r="S54" i="13" l="1"/>
  <c r="V54" i="13" s="1"/>
  <c r="Q54" i="13"/>
  <c r="S53" i="13"/>
  <c r="V53" i="13" s="1"/>
  <c r="Q53" i="13"/>
  <c r="S52" i="13"/>
  <c r="V52" i="13" s="1"/>
  <c r="Q52" i="13"/>
  <c r="S51" i="13"/>
  <c r="V51" i="13" s="1"/>
  <c r="Q51" i="13"/>
  <c r="S50" i="13"/>
  <c r="V50" i="13" s="1"/>
  <c r="Q50" i="13"/>
  <c r="S49" i="13"/>
  <c r="V49" i="13" s="1"/>
  <c r="Q49" i="13"/>
  <c r="S47" i="13"/>
  <c r="V47" i="13" s="1"/>
  <c r="Q47" i="13"/>
  <c r="S45" i="13"/>
  <c r="V45" i="13" s="1"/>
  <c r="Q45" i="13"/>
  <c r="S44" i="13"/>
  <c r="V44" i="13" s="1"/>
  <c r="Q44" i="13"/>
  <c r="S43" i="13"/>
  <c r="T43" i="13" s="1"/>
  <c r="Q43" i="13"/>
  <c r="S42" i="13"/>
  <c r="V42" i="13" s="1"/>
  <c r="Q42" i="13"/>
  <c r="S41" i="13"/>
  <c r="V41" i="13" s="1"/>
  <c r="Q41" i="13"/>
  <c r="S40" i="13"/>
  <c r="V40" i="13" s="1"/>
  <c r="Q40" i="13"/>
  <c r="S39" i="13"/>
  <c r="T39" i="13" s="1"/>
  <c r="Q39" i="13"/>
  <c r="S38" i="13"/>
  <c r="V38" i="13" s="1"/>
  <c r="Q38" i="13"/>
  <c r="S37" i="13"/>
  <c r="V37" i="13" s="1"/>
  <c r="Q37" i="13"/>
  <c r="S36" i="13"/>
  <c r="T36" i="13" s="1"/>
  <c r="Q36" i="13"/>
  <c r="S35" i="13"/>
  <c r="V35" i="13" s="1"/>
  <c r="Q35" i="13"/>
  <c r="S34" i="13"/>
  <c r="V34" i="13" s="1"/>
  <c r="Q34" i="13"/>
  <c r="S33" i="13"/>
  <c r="V33" i="13" s="1"/>
  <c r="Q33" i="13"/>
  <c r="S32" i="13"/>
  <c r="V32" i="13" s="1"/>
  <c r="Q32" i="13"/>
  <c r="S31" i="13"/>
  <c r="V31" i="13" s="1"/>
  <c r="Q31" i="13"/>
  <c r="S30" i="13"/>
  <c r="V30" i="13" s="1"/>
  <c r="Q30" i="13"/>
  <c r="S29" i="13"/>
  <c r="V29" i="13" s="1"/>
  <c r="Q29" i="13"/>
  <c r="S28" i="13"/>
  <c r="V28" i="13" s="1"/>
  <c r="Q28" i="13"/>
  <c r="S27" i="13"/>
  <c r="V27" i="13" s="1"/>
  <c r="Q27" i="13"/>
  <c r="S26" i="13"/>
  <c r="V26" i="13" s="1"/>
  <c r="Q26" i="13"/>
  <c r="S25" i="13"/>
  <c r="V25" i="13" s="1"/>
  <c r="Q25" i="13"/>
  <c r="S24" i="13"/>
  <c r="V24" i="13" s="1"/>
  <c r="Q24" i="13"/>
  <c r="S23" i="13"/>
  <c r="T23" i="13" s="1"/>
  <c r="Q23" i="13"/>
  <c r="S22" i="13"/>
  <c r="T22" i="13" s="1"/>
  <c r="Q22" i="13"/>
  <c r="S21" i="13"/>
  <c r="T21" i="13" s="1"/>
  <c r="Q21" i="13"/>
  <c r="S20" i="13"/>
  <c r="V20" i="13" s="1"/>
  <c r="Q20" i="13"/>
  <c r="S19" i="13"/>
  <c r="V19" i="13" s="1"/>
  <c r="Q19" i="13"/>
  <c r="S17" i="13"/>
  <c r="V17" i="13" s="1"/>
  <c r="Q17" i="13"/>
  <c r="S16" i="13"/>
  <c r="V16" i="13" s="1"/>
  <c r="Q16" i="13"/>
  <c r="S15" i="13"/>
  <c r="V15" i="13" s="1"/>
  <c r="Q15" i="13"/>
  <c r="S14" i="13"/>
  <c r="T14" i="13" s="1"/>
  <c r="Q14" i="13"/>
  <c r="S13" i="13"/>
  <c r="T13" i="13" s="1"/>
  <c r="Q13" i="13"/>
  <c r="V12" i="13"/>
  <c r="S12" i="13"/>
  <c r="T12" i="13" s="1"/>
  <c r="Q12" i="13"/>
  <c r="S10" i="13"/>
  <c r="V10" i="13" s="1"/>
  <c r="Q10" i="13"/>
  <c r="S9" i="13"/>
  <c r="V9" i="13" s="1"/>
  <c r="Q9" i="13"/>
  <c r="S8" i="13"/>
  <c r="V8" i="13" s="1"/>
  <c r="Q8" i="13"/>
  <c r="Q10" i="19"/>
  <c r="S10" i="19"/>
  <c r="T10" i="19" s="1"/>
  <c r="S19" i="23"/>
  <c r="V19" i="23" s="1"/>
  <c r="Q19" i="23"/>
  <c r="V18" i="23"/>
  <c r="T18" i="23"/>
  <c r="S18" i="23"/>
  <c r="Q18" i="23"/>
  <c r="W18" i="23" s="1"/>
  <c r="S17" i="23"/>
  <c r="T17" i="23" s="1"/>
  <c r="Q17" i="23"/>
  <c r="V16" i="23"/>
  <c r="T16" i="23"/>
  <c r="S16" i="23"/>
  <c r="Q16" i="23"/>
  <c r="W16" i="23" s="1"/>
  <c r="S15" i="23"/>
  <c r="V15" i="23" s="1"/>
  <c r="Q15" i="23"/>
  <c r="S14" i="23"/>
  <c r="V14" i="23" s="1"/>
  <c r="Q14" i="23"/>
  <c r="S11" i="23"/>
  <c r="V11" i="23" s="1"/>
  <c r="Q11" i="23"/>
  <c r="V10" i="23"/>
  <c r="T10" i="23"/>
  <c r="S10" i="23"/>
  <c r="Q10" i="23"/>
  <c r="W10" i="23" s="1"/>
  <c r="Q7" i="23"/>
  <c r="S7" i="23"/>
  <c r="V7" i="23" s="1"/>
  <c r="Q9" i="21"/>
  <c r="Q10" i="21"/>
  <c r="Q11" i="21"/>
  <c r="Q12" i="21"/>
  <c r="Q13" i="21"/>
  <c r="Q14" i="21"/>
  <c r="Q15" i="21"/>
  <c r="Q16" i="21"/>
  <c r="Q17" i="21"/>
  <c r="Q18" i="21"/>
  <c r="Q19" i="21"/>
  <c r="Q20" i="21"/>
  <c r="Q21" i="21"/>
  <c r="Q22" i="21"/>
  <c r="Q23" i="21"/>
  <c r="Q24" i="21"/>
  <c r="Q25" i="21"/>
  <c r="Q26" i="21"/>
  <c r="Q27" i="21"/>
  <c r="Q28" i="21"/>
  <c r="Q29" i="21"/>
  <c r="Q30" i="21"/>
  <c r="Q31" i="21"/>
  <c r="Q32" i="21"/>
  <c r="Q33" i="21"/>
  <c r="Q34" i="21"/>
  <c r="Q35" i="21"/>
  <c r="Q36" i="21"/>
  <c r="Q37" i="21"/>
  <c r="Q38" i="21"/>
  <c r="Q39" i="21"/>
  <c r="Q40" i="21"/>
  <c r="Q41" i="21"/>
  <c r="Q42" i="21"/>
  <c r="Q43" i="21"/>
  <c r="Q44" i="21"/>
  <c r="Q45" i="21"/>
  <c r="Q46" i="21"/>
  <c r="Q47" i="21"/>
  <c r="Q48" i="21"/>
  <c r="Q49" i="21"/>
  <c r="Q50" i="21"/>
  <c r="Q51" i="21"/>
  <c r="Q52" i="21"/>
  <c r="Q53" i="21"/>
  <c r="Q54" i="21"/>
  <c r="Q55" i="21"/>
  <c r="Q56" i="21"/>
  <c r="Q57" i="21"/>
  <c r="Q58" i="21"/>
  <c r="Q59" i="21"/>
  <c r="Q60" i="21"/>
  <c r="Q61" i="21"/>
  <c r="Q62" i="21"/>
  <c r="Q63" i="21"/>
  <c r="Q64" i="21"/>
  <c r="Q65" i="21"/>
  <c r="Q66" i="21"/>
  <c r="Q67" i="21"/>
  <c r="Q68" i="21"/>
  <c r="Q69" i="21"/>
  <c r="Q70" i="21"/>
  <c r="Q71" i="21"/>
  <c r="Q72" i="21"/>
  <c r="Q73" i="21"/>
  <c r="Q74" i="21"/>
  <c r="Q75" i="21"/>
  <c r="Q76" i="21"/>
  <c r="Q77" i="21"/>
  <c r="Q78" i="21"/>
  <c r="Q79" i="21"/>
  <c r="Q80" i="21"/>
  <c r="Q81" i="21"/>
  <c r="Q82" i="21"/>
  <c r="Q83" i="21"/>
  <c r="Q84" i="21"/>
  <c r="Q85" i="21"/>
  <c r="Q86" i="21"/>
  <c r="Q87" i="21"/>
  <c r="Q88" i="21"/>
  <c r="Q89" i="21"/>
  <c r="Q90" i="21"/>
  <c r="Q91" i="21"/>
  <c r="Q92" i="21"/>
  <c r="Q93" i="21"/>
  <c r="Q94" i="21"/>
  <c r="Q95" i="21"/>
  <c r="Q96" i="21"/>
  <c r="Q97" i="21"/>
  <c r="Q98" i="21"/>
  <c r="Q99" i="21"/>
  <c r="Q100" i="21"/>
  <c r="Q101" i="21"/>
  <c r="Q102" i="21"/>
  <c r="Q103" i="21"/>
  <c r="Q104" i="21"/>
  <c r="Q105" i="21"/>
  <c r="Q106" i="21"/>
  <c r="Q107" i="21"/>
  <c r="Q108" i="21"/>
  <c r="Q109" i="21"/>
  <c r="Q110" i="21"/>
  <c r="Q111" i="21"/>
  <c r="Q112" i="21"/>
  <c r="Q113" i="21"/>
  <c r="Q114" i="21"/>
  <c r="Q115" i="21"/>
  <c r="Q116" i="21"/>
  <c r="Q117" i="21"/>
  <c r="Q118" i="21"/>
  <c r="Q119" i="21"/>
  <c r="Q120" i="21"/>
  <c r="Q121" i="21"/>
  <c r="Q122" i="21"/>
  <c r="Q123" i="21"/>
  <c r="Q124" i="21"/>
  <c r="Q125" i="21"/>
  <c r="Q126" i="21"/>
  <c r="Q127" i="21"/>
  <c r="Q128" i="21"/>
  <c r="Q129" i="21"/>
  <c r="Q130" i="21"/>
  <c r="Q131" i="21"/>
  <c r="Q132" i="21"/>
  <c r="Q133" i="21"/>
  <c r="Q134" i="21"/>
  <c r="Q135" i="21"/>
  <c r="Q136" i="21"/>
  <c r="Q137" i="21"/>
  <c r="Q138" i="21"/>
  <c r="Q139" i="21"/>
  <c r="Q140" i="21"/>
  <c r="Q141" i="21"/>
  <c r="Q142" i="21"/>
  <c r="Q143" i="21"/>
  <c r="Q144" i="21"/>
  <c r="Q145" i="21"/>
  <c r="Q146" i="21"/>
  <c r="Q147" i="21"/>
  <c r="Q148" i="21"/>
  <c r="Q149" i="21"/>
  <c r="Q150" i="21"/>
  <c r="Q151" i="21"/>
  <c r="Q152" i="21"/>
  <c r="Q153" i="21"/>
  <c r="Q154" i="21"/>
  <c r="Q155" i="21"/>
  <c r="Q156" i="21"/>
  <c r="Q157" i="21"/>
  <c r="Q158" i="21"/>
  <c r="Q159" i="21"/>
  <c r="S159" i="21" s="1"/>
  <c r="Q160" i="21"/>
  <c r="S160" i="21" s="1"/>
  <c r="Q161" i="21"/>
  <c r="S161" i="21" s="1"/>
  <c r="Q162" i="21"/>
  <c r="S162" i="21" s="1"/>
  <c r="Q163" i="21"/>
  <c r="S163" i="21" s="1"/>
  <c r="Q164" i="21"/>
  <c r="S164" i="21" s="1"/>
  <c r="T164" i="21" s="1"/>
  <c r="Q165" i="21"/>
  <c r="S165" i="21" s="1"/>
  <c r="Q166" i="21"/>
  <c r="S166" i="21" s="1"/>
  <c r="Q167" i="21"/>
  <c r="S167" i="21" s="1"/>
  <c r="Q168" i="21"/>
  <c r="S168" i="21" s="1"/>
  <c r="Q169" i="21"/>
  <c r="S169" i="21" s="1"/>
  <c r="Q170" i="21"/>
  <c r="S170" i="21" s="1"/>
  <c r="T170" i="21" s="1"/>
  <c r="Q171" i="21"/>
  <c r="S171" i="21" s="1"/>
  <c r="Q172" i="21"/>
  <c r="S172" i="21" s="1"/>
  <c r="T172" i="21" s="1"/>
  <c r="Q173" i="21"/>
  <c r="S173" i="21" s="1"/>
  <c r="Q174" i="21"/>
  <c r="S174" i="21" s="1"/>
  <c r="Q175" i="21"/>
  <c r="S175" i="21" s="1"/>
  <c r="T175" i="21" s="1"/>
  <c r="Q176" i="21"/>
  <c r="S176" i="21" s="1"/>
  <c r="Q177" i="21"/>
  <c r="S177" i="21" s="1"/>
  <c r="Q178" i="21"/>
  <c r="S178" i="21" s="1"/>
  <c r="Q179" i="21"/>
  <c r="S179" i="21" s="1"/>
  <c r="T179" i="21" s="1"/>
  <c r="Q180" i="21"/>
  <c r="S180" i="21" s="1"/>
  <c r="Q8" i="21"/>
  <c r="S158" i="21"/>
  <c r="S155" i="21"/>
  <c r="S149" i="21"/>
  <c r="S148" i="21"/>
  <c r="S129" i="21"/>
  <c r="T129" i="21" s="1"/>
  <c r="S124" i="21"/>
  <c r="S118" i="21"/>
  <c r="S117" i="21"/>
  <c r="V117" i="21" s="1"/>
  <c r="S109" i="21"/>
  <c r="S92" i="21"/>
  <c r="S87" i="21"/>
  <c r="S84" i="21"/>
  <c r="S77" i="21"/>
  <c r="S72" i="21"/>
  <c r="S66" i="21"/>
  <c r="V66" i="21" s="1"/>
  <c r="S65" i="21"/>
  <c r="S64" i="21"/>
  <c r="V64" i="21" s="1"/>
  <c r="S62" i="21"/>
  <c r="T62" i="21" s="1"/>
  <c r="S49" i="21"/>
  <c r="S37" i="21"/>
  <c r="S33" i="21"/>
  <c r="S32" i="21"/>
  <c r="S29" i="21"/>
  <c r="S22" i="21"/>
  <c r="S20" i="21"/>
  <c r="T20" i="21" s="1"/>
  <c r="S14" i="21"/>
  <c r="S12" i="21"/>
  <c r="Q10" i="20"/>
  <c r="Q11" i="20"/>
  <c r="Q12" i="20"/>
  <c r="Q7" i="20"/>
  <c r="S10" i="20"/>
  <c r="V10" i="20" s="1"/>
  <c r="Q8" i="19"/>
  <c r="Q9" i="19"/>
  <c r="Q11" i="19"/>
  <c r="Q12" i="19"/>
  <c r="Q13" i="19"/>
  <c r="Q14" i="19"/>
  <c r="Q15" i="19"/>
  <c r="Q16" i="19"/>
  <c r="Q17" i="19"/>
  <c r="Q18" i="19"/>
  <c r="Q19" i="19"/>
  <c r="Q20" i="19"/>
  <c r="Q21" i="19"/>
  <c r="Q22" i="19"/>
  <c r="Q23" i="19"/>
  <c r="Q24" i="19"/>
  <c r="Q25" i="19"/>
  <c r="Q26" i="19"/>
  <c r="Q27" i="19"/>
  <c r="Q28" i="19"/>
  <c r="Q29" i="19"/>
  <c r="Q30" i="19"/>
  <c r="Q31" i="19"/>
  <c r="Q32" i="19"/>
  <c r="Q33" i="19"/>
  <c r="Q34" i="19"/>
  <c r="Q35" i="19"/>
  <c r="Q36" i="19"/>
  <c r="Q37" i="19"/>
  <c r="Q38" i="19"/>
  <c r="Q39" i="19"/>
  <c r="Q40" i="19"/>
  <c r="Q7" i="19"/>
  <c r="S38" i="19"/>
  <c r="V38" i="19" s="1"/>
  <c r="S27" i="19"/>
  <c r="T27" i="19" s="1"/>
  <c r="S26" i="19"/>
  <c r="V26" i="19" s="1"/>
  <c r="S25" i="19"/>
  <c r="V25" i="19" s="1"/>
  <c r="S19" i="19"/>
  <c r="T19" i="19" s="1"/>
  <c r="S18" i="19"/>
  <c r="V18" i="19" s="1"/>
  <c r="S17" i="19"/>
  <c r="T17" i="19" s="1"/>
  <c r="S14" i="19"/>
  <c r="V14" i="19" s="1"/>
  <c r="S7" i="19"/>
  <c r="V7" i="19" s="1"/>
  <c r="J218" i="22"/>
  <c r="H218" i="22" s="1"/>
  <c r="D218" i="22" s="1"/>
  <c r="J217" i="22"/>
  <c r="H217" i="22" s="1"/>
  <c r="D217" i="22" s="1"/>
  <c r="J216" i="22"/>
  <c r="H216" i="22" s="1"/>
  <c r="D216" i="22" s="1"/>
  <c r="J215" i="22"/>
  <c r="H215" i="22" s="1"/>
  <c r="D215" i="22" s="1"/>
  <c r="J214" i="22"/>
  <c r="H214" i="22" s="1"/>
  <c r="D214" i="22" s="1"/>
  <c r="J213" i="22"/>
  <c r="H213" i="22" s="1"/>
  <c r="D213" i="22" s="1"/>
  <c r="J212" i="22"/>
  <c r="H212" i="22" s="1"/>
  <c r="D212" i="22" s="1"/>
  <c r="J211" i="22"/>
  <c r="H211" i="22" s="1"/>
  <c r="D211" i="22" s="1"/>
  <c r="J210" i="22"/>
  <c r="H210" i="22" s="1"/>
  <c r="D210" i="22" s="1"/>
  <c r="J209" i="22"/>
  <c r="H209" i="22" s="1"/>
  <c r="D209" i="22" s="1"/>
  <c r="J208" i="22"/>
  <c r="H208" i="22" s="1"/>
  <c r="D208" i="22" s="1"/>
  <c r="J207" i="22"/>
  <c r="H207" i="22" s="1"/>
  <c r="D207" i="22" s="1"/>
  <c r="J206" i="22"/>
  <c r="H206" i="22" s="1"/>
  <c r="D206" i="22" s="1"/>
  <c r="J205" i="22"/>
  <c r="H205" i="22" s="1"/>
  <c r="D205" i="22" s="1"/>
  <c r="J204" i="22"/>
  <c r="H204" i="22" s="1"/>
  <c r="D204" i="22" s="1"/>
  <c r="J203" i="22"/>
  <c r="H203" i="22" s="1"/>
  <c r="D203" i="22" s="1"/>
  <c r="J202" i="22"/>
  <c r="H202" i="22" s="1"/>
  <c r="D202" i="22" s="1"/>
  <c r="J201" i="22"/>
  <c r="H201" i="22" s="1"/>
  <c r="D201" i="22" s="1"/>
  <c r="J200" i="22"/>
  <c r="H200" i="22" s="1"/>
  <c r="D200" i="22" s="1"/>
  <c r="J199" i="22"/>
  <c r="H199" i="22" s="1"/>
  <c r="D199" i="22" s="1"/>
  <c r="J198" i="22"/>
  <c r="H198" i="22" s="1"/>
  <c r="D198" i="22" s="1"/>
  <c r="J197" i="22"/>
  <c r="H197" i="22" s="1"/>
  <c r="D197" i="22" s="1"/>
  <c r="J196" i="22"/>
  <c r="H196" i="22" s="1"/>
  <c r="D196" i="22" s="1"/>
  <c r="J195" i="22"/>
  <c r="H195" i="22" s="1"/>
  <c r="D195" i="22" s="1"/>
  <c r="J194" i="22"/>
  <c r="H194" i="22" s="1"/>
  <c r="D194" i="22" s="1"/>
  <c r="J193" i="22"/>
  <c r="H193" i="22" s="1"/>
  <c r="D193" i="22" s="1"/>
  <c r="J192" i="22"/>
  <c r="H192" i="22" s="1"/>
  <c r="D192" i="22" s="1"/>
  <c r="J191" i="22"/>
  <c r="H191" i="22" s="1"/>
  <c r="D191" i="22" s="1"/>
  <c r="J190" i="22"/>
  <c r="H190" i="22" s="1"/>
  <c r="D190" i="22" s="1"/>
  <c r="J189" i="22"/>
  <c r="H189" i="22" s="1"/>
  <c r="D189" i="22" s="1"/>
  <c r="J188" i="22"/>
  <c r="H188" i="22" s="1"/>
  <c r="D188" i="22" s="1"/>
  <c r="J187" i="22"/>
  <c r="H187" i="22" s="1"/>
  <c r="D187" i="22" s="1"/>
  <c r="J186" i="22"/>
  <c r="H186" i="22" s="1"/>
  <c r="D186" i="22" s="1"/>
  <c r="J185" i="22"/>
  <c r="H185" i="22" s="1"/>
  <c r="D185" i="22" s="1"/>
  <c r="J184" i="22"/>
  <c r="H184" i="22" s="1"/>
  <c r="D184" i="22" s="1"/>
  <c r="J183" i="22"/>
  <c r="H183" i="22" s="1"/>
  <c r="D183" i="22" s="1"/>
  <c r="J182" i="22"/>
  <c r="H182" i="22" s="1"/>
  <c r="D182" i="22" s="1"/>
  <c r="J181" i="22"/>
  <c r="H181" i="22" s="1"/>
  <c r="D181" i="22" s="1"/>
  <c r="J180" i="22"/>
  <c r="H180" i="22" s="1"/>
  <c r="D180" i="22" s="1"/>
  <c r="J179" i="22"/>
  <c r="H179" i="22" s="1"/>
  <c r="D179" i="22" s="1"/>
  <c r="J178" i="22"/>
  <c r="H178" i="22" s="1"/>
  <c r="D178" i="22" s="1"/>
  <c r="J177" i="22"/>
  <c r="H177" i="22" s="1"/>
  <c r="D177" i="22" s="1"/>
  <c r="J176" i="22"/>
  <c r="H176" i="22" s="1"/>
  <c r="D176" i="22" s="1"/>
  <c r="J175" i="22"/>
  <c r="H175" i="22" s="1"/>
  <c r="D175" i="22" s="1"/>
  <c r="J174" i="22"/>
  <c r="H174" i="22" s="1"/>
  <c r="D174" i="22" s="1"/>
  <c r="J173" i="22"/>
  <c r="H173" i="22" s="1"/>
  <c r="D173" i="22" s="1"/>
  <c r="J172" i="22"/>
  <c r="H172" i="22" s="1"/>
  <c r="D172" i="22" s="1"/>
  <c r="J171" i="22"/>
  <c r="H171" i="22" s="1"/>
  <c r="D171" i="22" s="1"/>
  <c r="J170" i="22"/>
  <c r="H170" i="22" s="1"/>
  <c r="D170" i="22" s="1"/>
  <c r="J169" i="22"/>
  <c r="H169" i="22" s="1"/>
  <c r="D169" i="22" s="1"/>
  <c r="J168" i="22"/>
  <c r="H168" i="22"/>
  <c r="D168" i="22" s="1"/>
  <c r="J167" i="22"/>
  <c r="H167" i="22" s="1"/>
  <c r="D167" i="22" s="1"/>
  <c r="J166" i="22"/>
  <c r="H166" i="22"/>
  <c r="D166" i="22" s="1"/>
  <c r="J165" i="22"/>
  <c r="H165" i="22" s="1"/>
  <c r="D165" i="22" s="1"/>
  <c r="J164" i="22"/>
  <c r="H164" i="22" s="1"/>
  <c r="D164" i="22" s="1"/>
  <c r="J163" i="22"/>
  <c r="H163" i="22" s="1"/>
  <c r="D163" i="22" s="1"/>
  <c r="J162" i="22"/>
  <c r="H162" i="22"/>
  <c r="D162" i="22" s="1"/>
  <c r="J161" i="22"/>
  <c r="H161" i="22" s="1"/>
  <c r="D161" i="22" s="1"/>
  <c r="J160" i="22"/>
  <c r="H160" i="22" s="1"/>
  <c r="D160" i="22" s="1"/>
  <c r="J159" i="22"/>
  <c r="H159" i="22" s="1"/>
  <c r="D159" i="22" s="1"/>
  <c r="J158" i="22"/>
  <c r="H158" i="22" s="1"/>
  <c r="D158" i="22" s="1"/>
  <c r="J157" i="22"/>
  <c r="H157" i="22" s="1"/>
  <c r="D157" i="22" s="1"/>
  <c r="J156" i="22"/>
  <c r="H156" i="22"/>
  <c r="D156" i="22" s="1"/>
  <c r="J155" i="22"/>
  <c r="H155" i="22" s="1"/>
  <c r="D155" i="22" s="1"/>
  <c r="J154" i="22"/>
  <c r="H154" i="22" s="1"/>
  <c r="D154" i="22" s="1"/>
  <c r="J153" i="22"/>
  <c r="H153" i="22" s="1"/>
  <c r="D153" i="22" s="1"/>
  <c r="J152" i="22"/>
  <c r="H152" i="22" s="1"/>
  <c r="D152" i="22" s="1"/>
  <c r="J151" i="22"/>
  <c r="H151" i="22" s="1"/>
  <c r="D151" i="22" s="1"/>
  <c r="J150" i="22"/>
  <c r="H150" i="22" s="1"/>
  <c r="D150" i="22" s="1"/>
  <c r="J149" i="22"/>
  <c r="H149" i="22" s="1"/>
  <c r="D149" i="22" s="1"/>
  <c r="J148" i="22"/>
  <c r="H148" i="22" s="1"/>
  <c r="D148" i="22" s="1"/>
  <c r="J147" i="22"/>
  <c r="H147" i="22" s="1"/>
  <c r="D147" i="22" s="1"/>
  <c r="J146" i="22"/>
  <c r="H146" i="22" s="1"/>
  <c r="D146" i="22" s="1"/>
  <c r="J145" i="22"/>
  <c r="H145" i="22" s="1"/>
  <c r="D145" i="22" s="1"/>
  <c r="J144" i="22"/>
  <c r="H144" i="22" s="1"/>
  <c r="D144" i="22" s="1"/>
  <c r="J143" i="22"/>
  <c r="H143" i="22" s="1"/>
  <c r="D143" i="22" s="1"/>
  <c r="J142" i="22"/>
  <c r="H142" i="22" s="1"/>
  <c r="D142" i="22" s="1"/>
  <c r="J141" i="22"/>
  <c r="H141" i="22" s="1"/>
  <c r="D141" i="22" s="1"/>
  <c r="J140" i="22"/>
  <c r="H140" i="22" s="1"/>
  <c r="D140" i="22" s="1"/>
  <c r="J139" i="22"/>
  <c r="H139" i="22" s="1"/>
  <c r="D139" i="22" s="1"/>
  <c r="J138" i="22"/>
  <c r="H138" i="22" s="1"/>
  <c r="D138" i="22" s="1"/>
  <c r="J137" i="22"/>
  <c r="H137" i="22" s="1"/>
  <c r="D137" i="22" s="1"/>
  <c r="J136" i="22"/>
  <c r="H136" i="22" s="1"/>
  <c r="D136" i="22" s="1"/>
  <c r="J135" i="22"/>
  <c r="H135" i="22" s="1"/>
  <c r="D135" i="22" s="1"/>
  <c r="J134" i="22"/>
  <c r="H134" i="22" s="1"/>
  <c r="D134" i="22" s="1"/>
  <c r="J133" i="22"/>
  <c r="H133" i="22" s="1"/>
  <c r="D133" i="22" s="1"/>
  <c r="J132" i="22"/>
  <c r="H132" i="22" s="1"/>
  <c r="D132" i="22" s="1"/>
  <c r="J131" i="22"/>
  <c r="H131" i="22" s="1"/>
  <c r="D131" i="22" s="1"/>
  <c r="J130" i="22"/>
  <c r="H130" i="22" s="1"/>
  <c r="D130" i="22" s="1"/>
  <c r="J129" i="22"/>
  <c r="H129" i="22" s="1"/>
  <c r="D129" i="22" s="1"/>
  <c r="J128" i="22"/>
  <c r="H128" i="22" s="1"/>
  <c r="D128" i="22" s="1"/>
  <c r="J127" i="22"/>
  <c r="H127" i="22" s="1"/>
  <c r="D127" i="22" s="1"/>
  <c r="J126" i="22"/>
  <c r="H126" i="22" s="1"/>
  <c r="D126" i="22" s="1"/>
  <c r="J125" i="22"/>
  <c r="H125" i="22" s="1"/>
  <c r="D125" i="22" s="1"/>
  <c r="J124" i="22"/>
  <c r="H124" i="22" s="1"/>
  <c r="D124" i="22" s="1"/>
  <c r="J123" i="22"/>
  <c r="H123" i="22" s="1"/>
  <c r="D123" i="22" s="1"/>
  <c r="J122" i="22"/>
  <c r="H122" i="22" s="1"/>
  <c r="D122" i="22" s="1"/>
  <c r="J121" i="22"/>
  <c r="H121" i="22" s="1"/>
  <c r="D121" i="22" s="1"/>
  <c r="J120" i="22"/>
  <c r="H120" i="22" s="1"/>
  <c r="D120" i="22" s="1"/>
  <c r="J119" i="22"/>
  <c r="H119" i="22" s="1"/>
  <c r="D119" i="22" s="1"/>
  <c r="J118" i="22"/>
  <c r="H118" i="22" s="1"/>
  <c r="D118" i="22" s="1"/>
  <c r="J117" i="22"/>
  <c r="H117" i="22" s="1"/>
  <c r="D117" i="22" s="1"/>
  <c r="J116" i="22"/>
  <c r="H116" i="22" s="1"/>
  <c r="D116" i="22" s="1"/>
  <c r="J115" i="22"/>
  <c r="H115" i="22" s="1"/>
  <c r="D115" i="22" s="1"/>
  <c r="J114" i="22"/>
  <c r="H114" i="22" s="1"/>
  <c r="D114" i="22" s="1"/>
  <c r="J113" i="22"/>
  <c r="H113" i="22" s="1"/>
  <c r="D113" i="22" s="1"/>
  <c r="J112" i="22"/>
  <c r="H112" i="22" s="1"/>
  <c r="D112" i="22" s="1"/>
  <c r="J111" i="22"/>
  <c r="H111" i="22" s="1"/>
  <c r="D111" i="22" s="1"/>
  <c r="J110" i="22"/>
  <c r="H110" i="22" s="1"/>
  <c r="D110" i="22" s="1"/>
  <c r="J109" i="22"/>
  <c r="H109" i="22" s="1"/>
  <c r="D109" i="22" s="1"/>
  <c r="J108" i="22"/>
  <c r="H108" i="22" s="1"/>
  <c r="D108" i="22" s="1"/>
  <c r="J107" i="22"/>
  <c r="H107" i="22" s="1"/>
  <c r="D107" i="22" s="1"/>
  <c r="J106" i="22"/>
  <c r="H106" i="22" s="1"/>
  <c r="D106" i="22" s="1"/>
  <c r="J105" i="22"/>
  <c r="H105" i="22" s="1"/>
  <c r="D105" i="22" s="1"/>
  <c r="J104" i="22"/>
  <c r="H104" i="22" s="1"/>
  <c r="D104" i="22" s="1"/>
  <c r="J103" i="22"/>
  <c r="H103" i="22" s="1"/>
  <c r="D103" i="22" s="1"/>
  <c r="J102" i="22"/>
  <c r="H102" i="22" s="1"/>
  <c r="D102" i="22" s="1"/>
  <c r="J101" i="22"/>
  <c r="H101" i="22" s="1"/>
  <c r="D101" i="22" s="1"/>
  <c r="J100" i="22"/>
  <c r="H100" i="22" s="1"/>
  <c r="D100" i="22" s="1"/>
  <c r="J99" i="22"/>
  <c r="H99" i="22" s="1"/>
  <c r="D99" i="22" s="1"/>
  <c r="J98" i="22"/>
  <c r="H98" i="22" s="1"/>
  <c r="D98" i="22" s="1"/>
  <c r="J97" i="22"/>
  <c r="H97" i="22" s="1"/>
  <c r="D97" i="22" s="1"/>
  <c r="J96" i="22"/>
  <c r="H96" i="22" s="1"/>
  <c r="D96" i="22" s="1"/>
  <c r="J95" i="22"/>
  <c r="H95" i="22" s="1"/>
  <c r="D95" i="22" s="1"/>
  <c r="J94" i="22"/>
  <c r="H94" i="22" s="1"/>
  <c r="D94" i="22" s="1"/>
  <c r="J93" i="22"/>
  <c r="H93" i="22" s="1"/>
  <c r="D93" i="22" s="1"/>
  <c r="J92" i="22"/>
  <c r="H92" i="22" s="1"/>
  <c r="D92" i="22" s="1"/>
  <c r="J91" i="22"/>
  <c r="H91" i="22" s="1"/>
  <c r="D91" i="22" s="1"/>
  <c r="J90" i="22"/>
  <c r="H90" i="22" s="1"/>
  <c r="D90" i="22" s="1"/>
  <c r="J89" i="22"/>
  <c r="H89" i="22" s="1"/>
  <c r="D89" i="22" s="1"/>
  <c r="J88" i="22"/>
  <c r="H88" i="22" s="1"/>
  <c r="D88" i="22" s="1"/>
  <c r="J87" i="22"/>
  <c r="H87" i="22" s="1"/>
  <c r="D87" i="22" s="1"/>
  <c r="J86" i="22"/>
  <c r="H86" i="22"/>
  <c r="D86" i="22" s="1"/>
  <c r="J85" i="22"/>
  <c r="H85" i="22" s="1"/>
  <c r="D85" i="22" s="1"/>
  <c r="J84" i="22"/>
  <c r="H84" i="22" s="1"/>
  <c r="D84" i="22" s="1"/>
  <c r="J83" i="22"/>
  <c r="H83" i="22" s="1"/>
  <c r="D83" i="22" s="1"/>
  <c r="J82" i="22"/>
  <c r="H82" i="22" s="1"/>
  <c r="D82" i="22" s="1"/>
  <c r="J81" i="22"/>
  <c r="H81" i="22" s="1"/>
  <c r="D81" i="22" s="1"/>
  <c r="J80" i="22"/>
  <c r="H80" i="22" s="1"/>
  <c r="D80" i="22" s="1"/>
  <c r="J79" i="22"/>
  <c r="H79" i="22" s="1"/>
  <c r="D79" i="22" s="1"/>
  <c r="J78" i="22"/>
  <c r="H78" i="22" s="1"/>
  <c r="D78" i="22" s="1"/>
  <c r="J77" i="22"/>
  <c r="H77" i="22" s="1"/>
  <c r="D77" i="22" s="1"/>
  <c r="J76" i="22"/>
  <c r="H76" i="22" s="1"/>
  <c r="D76" i="22" s="1"/>
  <c r="J75" i="22"/>
  <c r="H75" i="22" s="1"/>
  <c r="D75" i="22" s="1"/>
  <c r="J74" i="22"/>
  <c r="H74" i="22" s="1"/>
  <c r="D74" i="22" s="1"/>
  <c r="J73" i="22"/>
  <c r="H73" i="22" s="1"/>
  <c r="D73" i="22" s="1"/>
  <c r="J72" i="22"/>
  <c r="H72" i="22" s="1"/>
  <c r="D72" i="22" s="1"/>
  <c r="J71" i="22"/>
  <c r="H71" i="22" s="1"/>
  <c r="D71" i="22" s="1"/>
  <c r="J70" i="22"/>
  <c r="H70" i="22" s="1"/>
  <c r="D70" i="22" s="1"/>
  <c r="J69" i="22"/>
  <c r="H69" i="22" s="1"/>
  <c r="D69" i="22" s="1"/>
  <c r="J68" i="22"/>
  <c r="H68" i="22" s="1"/>
  <c r="D68" i="22" s="1"/>
  <c r="J67" i="22"/>
  <c r="H67" i="22" s="1"/>
  <c r="D67" i="22" s="1"/>
  <c r="J66" i="22"/>
  <c r="H66" i="22" s="1"/>
  <c r="D66" i="22" s="1"/>
  <c r="J65" i="22"/>
  <c r="H65" i="22" s="1"/>
  <c r="D65" i="22" s="1"/>
  <c r="J64" i="22"/>
  <c r="H64" i="22" s="1"/>
  <c r="D64" i="22" s="1"/>
  <c r="J63" i="22"/>
  <c r="H63" i="22" s="1"/>
  <c r="D63" i="22" s="1"/>
  <c r="J62" i="22"/>
  <c r="H62" i="22" s="1"/>
  <c r="D62" i="22" s="1"/>
  <c r="J61" i="22"/>
  <c r="H61" i="22" s="1"/>
  <c r="D61" i="22" s="1"/>
  <c r="J60" i="22"/>
  <c r="H60" i="22" s="1"/>
  <c r="D60" i="22" s="1"/>
  <c r="J59" i="22"/>
  <c r="H59" i="22" s="1"/>
  <c r="D59" i="22" s="1"/>
  <c r="J58" i="22"/>
  <c r="H58" i="22" s="1"/>
  <c r="D58" i="22" s="1"/>
  <c r="J57" i="22"/>
  <c r="H57" i="22" s="1"/>
  <c r="D57" i="22" s="1"/>
  <c r="J56" i="22"/>
  <c r="H56" i="22" s="1"/>
  <c r="D56" i="22" s="1"/>
  <c r="J55" i="22"/>
  <c r="H55" i="22" s="1"/>
  <c r="D55" i="22" s="1"/>
  <c r="J54" i="22"/>
  <c r="H54" i="22" s="1"/>
  <c r="D54" i="22" s="1"/>
  <c r="J53" i="22"/>
  <c r="H53" i="22" s="1"/>
  <c r="D53" i="22" s="1"/>
  <c r="J52" i="22"/>
  <c r="H52" i="22" s="1"/>
  <c r="D52" i="22" s="1"/>
  <c r="J51" i="22"/>
  <c r="H51" i="22" s="1"/>
  <c r="J50" i="22"/>
  <c r="D50" i="22"/>
  <c r="J49" i="22"/>
  <c r="D49" i="22"/>
  <c r="J48" i="22"/>
  <c r="H48" i="22" s="1"/>
  <c r="D48" i="22" s="1"/>
  <c r="J47" i="22"/>
  <c r="H47" i="22" s="1"/>
  <c r="D47" i="22" s="1"/>
  <c r="J46" i="22"/>
  <c r="H46" i="22" s="1"/>
  <c r="D46" i="22" s="1"/>
  <c r="J45" i="22"/>
  <c r="H45" i="22"/>
  <c r="D45" i="22" s="1"/>
  <c r="J44" i="22"/>
  <c r="H44" i="22" s="1"/>
  <c r="D44" i="22" s="1"/>
  <c r="J43" i="22"/>
  <c r="H43" i="22" s="1"/>
  <c r="D43" i="22" s="1"/>
  <c r="J42" i="22"/>
  <c r="H42" i="22" s="1"/>
  <c r="D42" i="22" s="1"/>
  <c r="J41" i="22"/>
  <c r="H41" i="22" s="1"/>
  <c r="D41" i="22" s="1"/>
  <c r="J40" i="22"/>
  <c r="H40" i="22" s="1"/>
  <c r="D40" i="22" s="1"/>
  <c r="J39" i="22"/>
  <c r="H39" i="22" s="1"/>
  <c r="D39" i="22" s="1"/>
  <c r="J38" i="22"/>
  <c r="H38" i="22" s="1"/>
  <c r="D38" i="22" s="1"/>
  <c r="J37" i="22"/>
  <c r="H37" i="22" s="1"/>
  <c r="D37" i="22" s="1"/>
  <c r="J36" i="22"/>
  <c r="H36" i="22" s="1"/>
  <c r="D36" i="22" s="1"/>
  <c r="J35" i="22"/>
  <c r="H35" i="22" s="1"/>
  <c r="D35" i="22" s="1"/>
  <c r="J34" i="22"/>
  <c r="H34" i="22" s="1"/>
  <c r="D34" i="22" s="1"/>
  <c r="J33" i="22"/>
  <c r="H33" i="22" s="1"/>
  <c r="D33" i="22" s="1"/>
  <c r="J32" i="22"/>
  <c r="H32" i="22" s="1"/>
  <c r="D32" i="22" s="1"/>
  <c r="J31" i="22"/>
  <c r="H31" i="22" s="1"/>
  <c r="D31" i="22" s="1"/>
  <c r="J30" i="22"/>
  <c r="H30" i="22" s="1"/>
  <c r="D30" i="22" s="1"/>
  <c r="J29" i="22"/>
  <c r="H29" i="22" s="1"/>
  <c r="D29" i="22" s="1"/>
  <c r="J28" i="22"/>
  <c r="H28" i="22" s="1"/>
  <c r="D28" i="22" s="1"/>
  <c r="J27" i="22"/>
  <c r="H27" i="22" s="1"/>
  <c r="D27" i="22" s="1"/>
  <c r="J26" i="22"/>
  <c r="H26" i="22" s="1"/>
  <c r="D26" i="22" s="1"/>
  <c r="J25" i="22"/>
  <c r="H25" i="22" s="1"/>
  <c r="D25" i="22" s="1"/>
  <c r="J24" i="22"/>
  <c r="H24" i="22" s="1"/>
  <c r="D24" i="22" s="1"/>
  <c r="J23" i="22"/>
  <c r="H23" i="22" s="1"/>
  <c r="D23" i="22" s="1"/>
  <c r="J22" i="22"/>
  <c r="H22" i="22" s="1"/>
  <c r="J21" i="22"/>
  <c r="H21" i="22" s="1"/>
  <c r="J20" i="22"/>
  <c r="H20" i="22" s="1"/>
  <c r="D20" i="22" s="1"/>
  <c r="J19" i="22"/>
  <c r="H19" i="22" s="1"/>
  <c r="D19" i="22" s="1"/>
  <c r="J18" i="22"/>
  <c r="H18" i="22" s="1"/>
  <c r="D18" i="22" s="1"/>
  <c r="J17" i="22"/>
  <c r="H17" i="22" s="1"/>
  <c r="D17" i="22" s="1"/>
  <c r="J16" i="22"/>
  <c r="H16" i="22" s="1"/>
  <c r="D16" i="22" s="1"/>
  <c r="J15" i="22"/>
  <c r="H15" i="22" s="1"/>
  <c r="D15" i="22" s="1"/>
  <c r="J14" i="22"/>
  <c r="H14" i="22" s="1"/>
  <c r="D14" i="22" s="1"/>
  <c r="J13" i="22"/>
  <c r="H13" i="22" s="1"/>
  <c r="D13" i="22" s="1"/>
  <c r="J12" i="22"/>
  <c r="H12" i="22" s="1"/>
  <c r="D12" i="22" s="1"/>
  <c r="J11" i="22"/>
  <c r="H11" i="22" s="1"/>
  <c r="D11" i="22" s="1"/>
  <c r="J10" i="22"/>
  <c r="H10" i="22" s="1"/>
  <c r="D10" i="22" s="1"/>
  <c r="J9" i="22"/>
  <c r="H9" i="22" s="1"/>
  <c r="D9" i="22" s="1"/>
  <c r="J8" i="22"/>
  <c r="H8" i="22" s="1"/>
  <c r="D8" i="22" s="1"/>
  <c r="J7" i="22"/>
  <c r="H7" i="22" s="1"/>
  <c r="D7" i="22" s="1"/>
  <c r="J6" i="22"/>
  <c r="H6" i="22" s="1"/>
  <c r="D6" i="22" s="1"/>
  <c r="J5" i="22"/>
  <c r="H5" i="22" s="1"/>
  <c r="D5" i="22" s="1"/>
  <c r="J4" i="22"/>
  <c r="H4" i="22" s="1"/>
  <c r="D4" i="22" s="1"/>
  <c r="J3" i="22"/>
  <c r="H3" i="22" s="1"/>
  <c r="D3" i="22" s="1"/>
  <c r="J2" i="22"/>
  <c r="H2" i="22" s="1"/>
  <c r="D2" i="22" s="1"/>
  <c r="S153" i="21"/>
  <c r="S134" i="21"/>
  <c r="T134" i="21" s="1"/>
  <c r="S127" i="21"/>
  <c r="S119" i="21"/>
  <c r="S113" i="21"/>
  <c r="T113" i="21" s="1"/>
  <c r="S106" i="21"/>
  <c r="T106" i="21" s="1"/>
  <c r="S105" i="21"/>
  <c r="V105" i="21" s="1"/>
  <c r="S98" i="21"/>
  <c r="V98" i="21" s="1"/>
  <c r="S89" i="21"/>
  <c r="V89" i="21" s="1"/>
  <c r="S88" i="21"/>
  <c r="S81" i="21"/>
  <c r="S80" i="21"/>
  <c r="S79" i="21"/>
  <c r="T79" i="21" s="1"/>
  <c r="S76" i="21"/>
  <c r="S74" i="21"/>
  <c r="T74" i="21" s="1"/>
  <c r="S68" i="21"/>
  <c r="S60" i="21"/>
  <c r="V60" i="21" s="1"/>
  <c r="S56" i="21"/>
  <c r="V56" i="21" s="1"/>
  <c r="S52" i="21"/>
  <c r="S50" i="21"/>
  <c r="S48" i="21"/>
  <c r="S47" i="21"/>
  <c r="V47" i="21" s="1"/>
  <c r="S45" i="21"/>
  <c r="S44" i="21"/>
  <c r="V44" i="21" s="1"/>
  <c r="S40" i="21"/>
  <c r="V40" i="21" s="1"/>
  <c r="S36" i="21"/>
  <c r="S30" i="21"/>
  <c r="V30" i="21" s="1"/>
  <c r="S27" i="21"/>
  <c r="V27" i="21" s="1"/>
  <c r="S25" i="21"/>
  <c r="T25" i="21" s="1"/>
  <c r="S19" i="21"/>
  <c r="S13" i="21"/>
  <c r="V13" i="21" s="1"/>
  <c r="S8" i="21"/>
  <c r="T8" i="21" s="1"/>
  <c r="S35" i="19"/>
  <c r="S32" i="19"/>
  <c r="W47" i="21" l="1"/>
  <c r="W105" i="21"/>
  <c r="W89" i="21"/>
  <c r="W14" i="23"/>
  <c r="W19" i="23"/>
  <c r="W15" i="23"/>
  <c r="W30" i="21"/>
  <c r="W11" i="23"/>
  <c r="V36" i="13"/>
  <c r="W36" i="13" s="1"/>
  <c r="W15" i="13"/>
  <c r="T52" i="13"/>
  <c r="W28" i="13"/>
  <c r="T42" i="13"/>
  <c r="W12" i="13"/>
  <c r="V21" i="13"/>
  <c r="T19" i="13"/>
  <c r="W20" i="13"/>
  <c r="V23" i="13"/>
  <c r="W23" i="13" s="1"/>
  <c r="W49" i="13"/>
  <c r="V39" i="13"/>
  <c r="W39" i="13" s="1"/>
  <c r="W47" i="13"/>
  <c r="T9" i="13"/>
  <c r="T27" i="13"/>
  <c r="W31" i="13"/>
  <c r="W16" i="13"/>
  <c r="W27" i="13"/>
  <c r="W24" i="13"/>
  <c r="T35" i="13"/>
  <c r="W44" i="13"/>
  <c r="W53" i="13"/>
  <c r="V43" i="13"/>
  <c r="W43" i="13" s="1"/>
  <c r="W21" i="13"/>
  <c r="W10" i="13"/>
  <c r="V14" i="13"/>
  <c r="W14" i="13" s="1"/>
  <c r="W25" i="13"/>
  <c r="W9" i="13"/>
  <c r="W19" i="13"/>
  <c r="W30" i="13"/>
  <c r="W33" i="13"/>
  <c r="W42" i="13"/>
  <c r="T44" i="13"/>
  <c r="W50" i="13"/>
  <c r="W52" i="13"/>
  <c r="V13" i="13"/>
  <c r="W13" i="13" s="1"/>
  <c r="V22" i="13"/>
  <c r="W22" i="13" s="1"/>
  <c r="W34" i="13"/>
  <c r="W8" i="13"/>
  <c r="T10" i="13"/>
  <c r="W17" i="13"/>
  <c r="T20" i="13"/>
  <c r="W26" i="13"/>
  <c r="T28" i="13"/>
  <c r="T31" i="13"/>
  <c r="W40" i="13"/>
  <c r="W45" i="13"/>
  <c r="T53" i="13"/>
  <c r="T8" i="13"/>
  <c r="T17" i="13"/>
  <c r="T26" i="13"/>
  <c r="W37" i="13"/>
  <c r="T40" i="13"/>
  <c r="W51" i="13"/>
  <c r="W29" i="13"/>
  <c r="W32" i="13"/>
  <c r="W35" i="13"/>
  <c r="W38" i="13"/>
  <c r="W41" i="13"/>
  <c r="W54" i="13"/>
  <c r="T16" i="13"/>
  <c r="T25" i="13"/>
  <c r="T33" i="13"/>
  <c r="T41" i="13"/>
  <c r="T30" i="13"/>
  <c r="T38" i="13"/>
  <c r="T47" i="13"/>
  <c r="T15" i="13"/>
  <c r="T24" i="13"/>
  <c r="T32" i="13"/>
  <c r="T29" i="13"/>
  <c r="T37" i="13"/>
  <c r="T45" i="13"/>
  <c r="T54" i="13"/>
  <c r="T34" i="13"/>
  <c r="V10" i="19"/>
  <c r="W10" i="19" s="1"/>
  <c r="T15" i="23"/>
  <c r="V17" i="23"/>
  <c r="W17" i="23" s="1"/>
  <c r="T14" i="23"/>
  <c r="T19" i="23"/>
  <c r="T11" i="23"/>
  <c r="W7" i="23"/>
  <c r="T7" i="23"/>
  <c r="W64" i="21"/>
  <c r="W56" i="21"/>
  <c r="W40" i="21"/>
  <c r="T163" i="21"/>
  <c r="V163" i="21"/>
  <c r="W163" i="21" s="1"/>
  <c r="T171" i="21"/>
  <c r="V171" i="21"/>
  <c r="W171" i="21" s="1"/>
  <c r="T162" i="21"/>
  <c r="V162" i="21"/>
  <c r="W162" i="21" s="1"/>
  <c r="W13" i="21"/>
  <c r="W27" i="21"/>
  <c r="W117" i="21"/>
  <c r="W60" i="21"/>
  <c r="V170" i="21"/>
  <c r="W170" i="21" s="1"/>
  <c r="V25" i="21"/>
  <c r="W25" i="21" s="1"/>
  <c r="T30" i="21"/>
  <c r="T13" i="21"/>
  <c r="T27" i="21"/>
  <c r="T98" i="21"/>
  <c r="S26" i="21"/>
  <c r="S135" i="21"/>
  <c r="T12" i="21"/>
  <c r="V12" i="21"/>
  <c r="W12" i="21" s="1"/>
  <c r="T92" i="21"/>
  <c r="V92" i="21"/>
  <c r="W92" i="21" s="1"/>
  <c r="S46" i="21"/>
  <c r="S63" i="21"/>
  <c r="T119" i="21"/>
  <c r="V119" i="21"/>
  <c r="W119" i="21" s="1"/>
  <c r="S126" i="21"/>
  <c r="S17" i="21"/>
  <c r="V52" i="21"/>
  <c r="W52" i="21" s="1"/>
  <c r="T52" i="21"/>
  <c r="S130" i="21"/>
  <c r="S133" i="21"/>
  <c r="S157" i="21"/>
  <c r="T72" i="21"/>
  <c r="V72" i="21"/>
  <c r="W72" i="21" s="1"/>
  <c r="T77" i="21"/>
  <c r="V77" i="21"/>
  <c r="W77" i="21" s="1"/>
  <c r="T149" i="21"/>
  <c r="V149" i="21"/>
  <c r="W149" i="21" s="1"/>
  <c r="S28" i="21"/>
  <c r="S38" i="21"/>
  <c r="W44" i="21"/>
  <c r="S55" i="21"/>
  <c r="S75" i="21"/>
  <c r="S78" i="21"/>
  <c r="T81" i="21"/>
  <c r="V81" i="21"/>
  <c r="W81" i="21" s="1"/>
  <c r="W98" i="21"/>
  <c r="S114" i="21"/>
  <c r="S123" i="21"/>
  <c r="V14" i="21"/>
  <c r="W14" i="21" s="1"/>
  <c r="T14" i="21"/>
  <c r="T33" i="21"/>
  <c r="V33" i="21"/>
  <c r="W33" i="21" s="1"/>
  <c r="T40" i="21"/>
  <c r="T44" i="21"/>
  <c r="T56" i="21"/>
  <c r="T60" i="21"/>
  <c r="T84" i="21"/>
  <c r="V84" i="21"/>
  <c r="W84" i="21" s="1"/>
  <c r="S100" i="21"/>
  <c r="S21" i="21"/>
  <c r="S34" i="21"/>
  <c r="T68" i="21"/>
  <c r="V68" i="21"/>
  <c r="W68" i="21" s="1"/>
  <c r="S58" i="21"/>
  <c r="S61" i="21"/>
  <c r="S144" i="21"/>
  <c r="S39" i="21"/>
  <c r="T45" i="21"/>
  <c r="V45" i="21"/>
  <c r="W45" i="21" s="1"/>
  <c r="T50" i="21"/>
  <c r="V50" i="21"/>
  <c r="W50" i="21" s="1"/>
  <c r="S67" i="21"/>
  <c r="S73" i="21"/>
  <c r="S115" i="21"/>
  <c r="S147" i="21"/>
  <c r="S150" i="21"/>
  <c r="S15" i="21"/>
  <c r="V22" i="21"/>
  <c r="W22" i="21" s="1"/>
  <c r="T22" i="21"/>
  <c r="T29" i="21"/>
  <c r="V29" i="21"/>
  <c r="W29" i="21" s="1"/>
  <c r="T37" i="21"/>
  <c r="V37" i="21"/>
  <c r="W37" i="21" s="1"/>
  <c r="S53" i="21"/>
  <c r="S85" i="21"/>
  <c r="T168" i="21"/>
  <c r="V168" i="21"/>
  <c r="W168" i="21" s="1"/>
  <c r="S95" i="21"/>
  <c r="S120" i="21"/>
  <c r="S131" i="21"/>
  <c r="S154" i="21"/>
  <c r="T49" i="21"/>
  <c r="V49" i="21"/>
  <c r="W49" i="21" s="1"/>
  <c r="S11" i="21"/>
  <c r="T76" i="21"/>
  <c r="V76" i="21"/>
  <c r="W76" i="21" s="1"/>
  <c r="S82" i="21"/>
  <c r="T88" i="21"/>
  <c r="V88" i="21"/>
  <c r="W88" i="21" s="1"/>
  <c r="S93" i="21"/>
  <c r="S99" i="21"/>
  <c r="S128" i="21"/>
  <c r="V8" i="21"/>
  <c r="W8" i="21" s="1"/>
  <c r="T65" i="21"/>
  <c r="V65" i="21"/>
  <c r="W65" i="21" s="1"/>
  <c r="V74" i="21"/>
  <c r="W74" i="21" s="1"/>
  <c r="S97" i="21"/>
  <c r="S139" i="21"/>
  <c r="T160" i="21"/>
  <c r="V160" i="21"/>
  <c r="W160" i="21" s="1"/>
  <c r="V36" i="21"/>
  <c r="W36" i="21" s="1"/>
  <c r="T36" i="21"/>
  <c r="V48" i="21"/>
  <c r="W48" i="21" s="1"/>
  <c r="T48" i="21"/>
  <c r="S51" i="21"/>
  <c r="S107" i="21"/>
  <c r="S156" i="21"/>
  <c r="V20" i="21"/>
  <c r="W20" i="21" s="1"/>
  <c r="W66" i="21"/>
  <c r="T87" i="21"/>
  <c r="V87" i="21"/>
  <c r="W87" i="21" s="1"/>
  <c r="T155" i="21"/>
  <c r="V155" i="21"/>
  <c r="W155" i="21" s="1"/>
  <c r="S24" i="21"/>
  <c r="V19" i="21"/>
  <c r="W19" i="21" s="1"/>
  <c r="T19" i="21"/>
  <c r="T80" i="21"/>
  <c r="V80" i="21"/>
  <c r="W80" i="21" s="1"/>
  <c r="V32" i="21"/>
  <c r="W32" i="21" s="1"/>
  <c r="T32" i="21"/>
  <c r="T47" i="21"/>
  <c r="T124" i="21"/>
  <c r="V124" i="21"/>
  <c r="W124" i="21" s="1"/>
  <c r="T148" i="21"/>
  <c r="V148" i="21"/>
  <c r="W148" i="21" s="1"/>
  <c r="T158" i="21"/>
  <c r="V158" i="21"/>
  <c r="W158" i="21" s="1"/>
  <c r="T166" i="21"/>
  <c r="V166" i="21"/>
  <c r="W166" i="21" s="1"/>
  <c r="T174" i="21"/>
  <c r="V174" i="21"/>
  <c r="W174" i="21" s="1"/>
  <c r="S112" i="21"/>
  <c r="S122" i="21"/>
  <c r="S125" i="21"/>
  <c r="S138" i="21"/>
  <c r="S142" i="21"/>
  <c r="S10" i="21"/>
  <c r="S18" i="21"/>
  <c r="S35" i="21"/>
  <c r="S42" i="21"/>
  <c r="S70" i="21"/>
  <c r="V79" i="21"/>
  <c r="W79" i="21" s="1"/>
  <c r="S90" i="21"/>
  <c r="S103" i="21"/>
  <c r="V106" i="21"/>
  <c r="W106" i="21" s="1"/>
  <c r="T117" i="21"/>
  <c r="V129" i="21"/>
  <c r="W129" i="21" s="1"/>
  <c r="V134" i="21"/>
  <c r="W134" i="21" s="1"/>
  <c r="T159" i="21"/>
  <c r="V159" i="21"/>
  <c r="W159" i="21" s="1"/>
  <c r="T167" i="21"/>
  <c r="V167" i="21"/>
  <c r="W167" i="21" s="1"/>
  <c r="V109" i="21"/>
  <c r="W109" i="21" s="1"/>
  <c r="T109" i="21"/>
  <c r="V118" i="21"/>
  <c r="W118" i="21" s="1"/>
  <c r="T118" i="21"/>
  <c r="S83" i="21"/>
  <c r="S136" i="21"/>
  <c r="S145" i="21"/>
  <c r="S41" i="21"/>
  <c r="S57" i="21"/>
  <c r="V62" i="21"/>
  <c r="W62" i="21" s="1"/>
  <c r="T64" i="21"/>
  <c r="T66" i="21"/>
  <c r="S71" i="21"/>
  <c r="S101" i="21"/>
  <c r="S140" i="21"/>
  <c r="S146" i="21"/>
  <c r="T161" i="21"/>
  <c r="V161" i="21"/>
  <c r="W161" i="21" s="1"/>
  <c r="T169" i="21"/>
  <c r="V169" i="21"/>
  <c r="W169" i="21" s="1"/>
  <c r="S143" i="21"/>
  <c r="S151" i="21"/>
  <c r="S9" i="21"/>
  <c r="S43" i="21"/>
  <c r="S59" i="21"/>
  <c r="S69" i="21"/>
  <c r="S86" i="21"/>
  <c r="S91" i="21"/>
  <c r="S110" i="21"/>
  <c r="V113" i="21"/>
  <c r="W113" i="21" s="1"/>
  <c r="T178" i="21"/>
  <c r="V178" i="21"/>
  <c r="W178" i="21" s="1"/>
  <c r="V177" i="21"/>
  <c r="W177" i="21" s="1"/>
  <c r="T177" i="21"/>
  <c r="S96" i="21"/>
  <c r="S104" i="21"/>
  <c r="S121" i="21"/>
  <c r="T89" i="21"/>
  <c r="T105" i="21"/>
  <c r="S116" i="21"/>
  <c r="S132" i="21"/>
  <c r="S137" i="21"/>
  <c r="T165" i="21"/>
  <c r="V165" i="21"/>
  <c r="W165" i="21" s="1"/>
  <c r="T173" i="21"/>
  <c r="V173" i="21"/>
  <c r="W173" i="21" s="1"/>
  <c r="S111" i="21"/>
  <c r="T127" i="21"/>
  <c r="V127" i="21"/>
  <c r="W127" i="21" s="1"/>
  <c r="T153" i="21"/>
  <c r="V153" i="21"/>
  <c r="W153" i="21" s="1"/>
  <c r="S23" i="21"/>
  <c r="S54" i="21"/>
  <c r="S94" i="21"/>
  <c r="S102" i="21"/>
  <c r="S108" i="21"/>
  <c r="V164" i="21"/>
  <c r="W164" i="21" s="1"/>
  <c r="V172" i="21"/>
  <c r="W172" i="21" s="1"/>
  <c r="V175" i="21"/>
  <c r="W175" i="21" s="1"/>
  <c r="V179" i="21"/>
  <c r="W179" i="21" s="1"/>
  <c r="V176" i="21"/>
  <c r="W176" i="21" s="1"/>
  <c r="T176" i="21"/>
  <c r="V180" i="21"/>
  <c r="W180" i="21" s="1"/>
  <c r="T180" i="21"/>
  <c r="W10" i="20"/>
  <c r="T10" i="20"/>
  <c r="S7" i="20"/>
  <c r="S12" i="20"/>
  <c r="S11" i="20"/>
  <c r="W25" i="19"/>
  <c r="W38" i="19"/>
  <c r="W18" i="19"/>
  <c r="W7" i="19"/>
  <c r="W14" i="19"/>
  <c r="W26" i="19"/>
  <c r="V17" i="19"/>
  <c r="W17" i="19" s="1"/>
  <c r="V27" i="19"/>
  <c r="W27" i="19" s="1"/>
  <c r="V19" i="19"/>
  <c r="W19" i="19" s="1"/>
  <c r="V32" i="19"/>
  <c r="W32" i="19" s="1"/>
  <c r="T32" i="19"/>
  <c r="T35" i="19"/>
  <c r="V35" i="19"/>
  <c r="W35" i="19" s="1"/>
  <c r="S30" i="19"/>
  <c r="S34" i="19"/>
  <c r="T14" i="19"/>
  <c r="T18" i="19"/>
  <c r="T26" i="19"/>
  <c r="T38" i="19"/>
  <c r="S22" i="19"/>
  <c r="S13" i="19"/>
  <c r="S21" i="19"/>
  <c r="S29" i="19"/>
  <c r="S33" i="19"/>
  <c r="S37" i="19"/>
  <c r="S8" i="19"/>
  <c r="T25" i="19"/>
  <c r="S12" i="19"/>
  <c r="S16" i="19"/>
  <c r="S20" i="19"/>
  <c r="S24" i="19"/>
  <c r="S28" i="19"/>
  <c r="S36" i="19"/>
  <c r="S40" i="19"/>
  <c r="T7" i="19"/>
  <c r="S23" i="19"/>
  <c r="S31" i="19"/>
  <c r="S39" i="19"/>
  <c r="S11" i="19"/>
  <c r="S15" i="19"/>
  <c r="V9" i="21" l="1"/>
  <c r="W9" i="21" s="1"/>
  <c r="T9" i="21"/>
  <c r="T57" i="21"/>
  <c r="V57" i="21"/>
  <c r="W57" i="21" s="1"/>
  <c r="T103" i="21"/>
  <c r="V103" i="21"/>
  <c r="W103" i="21" s="1"/>
  <c r="V23" i="21"/>
  <c r="W23" i="21" s="1"/>
  <c r="T23" i="21"/>
  <c r="T146" i="21"/>
  <c r="V146" i="21"/>
  <c r="W146" i="21" s="1"/>
  <c r="T95" i="21"/>
  <c r="V95" i="21"/>
  <c r="W95" i="21" s="1"/>
  <c r="T147" i="21"/>
  <c r="V147" i="21"/>
  <c r="W147" i="21" s="1"/>
  <c r="T21" i="21"/>
  <c r="V21" i="21"/>
  <c r="W21" i="21" s="1"/>
  <c r="V78" i="21"/>
  <c r="W78" i="21" s="1"/>
  <c r="T78" i="21"/>
  <c r="T38" i="21"/>
  <c r="V38" i="21"/>
  <c r="W38" i="21" s="1"/>
  <c r="T130" i="21"/>
  <c r="V130" i="21"/>
  <c r="W130" i="21" s="1"/>
  <c r="V110" i="21"/>
  <c r="W110" i="21" s="1"/>
  <c r="T110" i="21"/>
  <c r="T140" i="21"/>
  <c r="V140" i="21"/>
  <c r="W140" i="21" s="1"/>
  <c r="T145" i="21"/>
  <c r="V145" i="21"/>
  <c r="W145" i="21" s="1"/>
  <c r="T128" i="21"/>
  <c r="V128" i="21"/>
  <c r="W128" i="21" s="1"/>
  <c r="T61" i="21"/>
  <c r="V61" i="21"/>
  <c r="W61" i="21" s="1"/>
  <c r="T123" i="21"/>
  <c r="V123" i="21"/>
  <c r="W123" i="21" s="1"/>
  <c r="T104" i="21"/>
  <c r="V104" i="21"/>
  <c r="W104" i="21" s="1"/>
  <c r="T96" i="21"/>
  <c r="V96" i="21"/>
  <c r="W96" i="21" s="1"/>
  <c r="T41" i="21"/>
  <c r="V41" i="21"/>
  <c r="W41" i="21" s="1"/>
  <c r="T90" i="21"/>
  <c r="V90" i="21"/>
  <c r="W90" i="21" s="1"/>
  <c r="T125" i="21"/>
  <c r="V125" i="21"/>
  <c r="W125" i="21" s="1"/>
  <c r="T156" i="21"/>
  <c r="V156" i="21"/>
  <c r="W156" i="21" s="1"/>
  <c r="T154" i="21"/>
  <c r="V154" i="21"/>
  <c r="W154" i="21" s="1"/>
  <c r="T17" i="21"/>
  <c r="V17" i="21"/>
  <c r="W17" i="21" s="1"/>
  <c r="T111" i="21"/>
  <c r="V111" i="21"/>
  <c r="W111" i="21" s="1"/>
  <c r="T91" i="21"/>
  <c r="V91" i="21"/>
  <c r="W91" i="21" s="1"/>
  <c r="V101" i="21"/>
  <c r="W101" i="21" s="1"/>
  <c r="T101" i="21"/>
  <c r="T70" i="21"/>
  <c r="V70" i="21"/>
  <c r="W70" i="21" s="1"/>
  <c r="T122" i="21"/>
  <c r="V122" i="21"/>
  <c r="W122" i="21" s="1"/>
  <c r="T139" i="21"/>
  <c r="V139" i="21"/>
  <c r="W139" i="21" s="1"/>
  <c r="T67" i="21"/>
  <c r="V67" i="21"/>
  <c r="W67" i="21" s="1"/>
  <c r="V39" i="21"/>
  <c r="W39" i="21" s="1"/>
  <c r="T39" i="21"/>
  <c r="T58" i="21"/>
  <c r="V58" i="21"/>
  <c r="W58" i="21" s="1"/>
  <c r="T100" i="21"/>
  <c r="V100" i="21"/>
  <c r="W100" i="21" s="1"/>
  <c r="T114" i="21"/>
  <c r="V114" i="21"/>
  <c r="W114" i="21" s="1"/>
  <c r="T75" i="21"/>
  <c r="V75" i="21"/>
  <c r="W75" i="21" s="1"/>
  <c r="T34" i="21"/>
  <c r="V34" i="21"/>
  <c r="W34" i="21" s="1"/>
  <c r="T137" i="21"/>
  <c r="V137" i="21"/>
  <c r="W137" i="21" s="1"/>
  <c r="T86" i="21"/>
  <c r="V86" i="21"/>
  <c r="W86" i="21" s="1"/>
  <c r="T71" i="21"/>
  <c r="V71" i="21"/>
  <c r="W71" i="21" s="1"/>
  <c r="T136" i="21"/>
  <c r="V136" i="21"/>
  <c r="W136" i="21" s="1"/>
  <c r="T42" i="21"/>
  <c r="V42" i="21"/>
  <c r="W42" i="21" s="1"/>
  <c r="T97" i="21"/>
  <c r="V97" i="21"/>
  <c r="W97" i="21" s="1"/>
  <c r="T157" i="21"/>
  <c r="V157" i="21"/>
  <c r="W157" i="21" s="1"/>
  <c r="T135" i="21"/>
  <c r="V135" i="21"/>
  <c r="W135" i="21" s="1"/>
  <c r="T108" i="21"/>
  <c r="V108" i="21"/>
  <c r="W108" i="21" s="1"/>
  <c r="T132" i="21"/>
  <c r="V132" i="21"/>
  <c r="W132" i="21" s="1"/>
  <c r="V121" i="21"/>
  <c r="W121" i="21" s="1"/>
  <c r="T121" i="21"/>
  <c r="V69" i="21"/>
  <c r="W69" i="21" s="1"/>
  <c r="T69" i="21"/>
  <c r="T151" i="21"/>
  <c r="V151" i="21"/>
  <c r="W151" i="21" s="1"/>
  <c r="V35" i="21"/>
  <c r="W35" i="21" s="1"/>
  <c r="T35" i="21"/>
  <c r="T99" i="21"/>
  <c r="V99" i="21"/>
  <c r="W99" i="21" s="1"/>
  <c r="T11" i="21"/>
  <c r="V11" i="21"/>
  <c r="W11" i="21" s="1"/>
  <c r="T115" i="21"/>
  <c r="V115" i="21"/>
  <c r="W115" i="21" s="1"/>
  <c r="T46" i="21"/>
  <c r="V46" i="21"/>
  <c r="W46" i="21" s="1"/>
  <c r="V26" i="21"/>
  <c r="W26" i="21" s="1"/>
  <c r="T26" i="21"/>
  <c r="T54" i="21"/>
  <c r="V54" i="21"/>
  <c r="W54" i="21" s="1"/>
  <c r="T126" i="21"/>
  <c r="V126" i="21"/>
  <c r="W126" i="21" s="1"/>
  <c r="T131" i="21"/>
  <c r="V131" i="21"/>
  <c r="W131" i="21" s="1"/>
  <c r="T28" i="21"/>
  <c r="V28" i="21"/>
  <c r="W28" i="21" s="1"/>
  <c r="V63" i="21"/>
  <c r="W63" i="21" s="1"/>
  <c r="T63" i="21"/>
  <c r="V102" i="21"/>
  <c r="W102" i="21" s="1"/>
  <c r="T102" i="21"/>
  <c r="T116" i="21"/>
  <c r="V116" i="21"/>
  <c r="W116" i="21" s="1"/>
  <c r="V59" i="21"/>
  <c r="W59" i="21" s="1"/>
  <c r="T59" i="21"/>
  <c r="V18" i="21"/>
  <c r="W18" i="21" s="1"/>
  <c r="T18" i="21"/>
  <c r="T138" i="21"/>
  <c r="V138" i="21"/>
  <c r="W138" i="21" s="1"/>
  <c r="T112" i="21"/>
  <c r="V112" i="21"/>
  <c r="W112" i="21" s="1"/>
  <c r="T82" i="21"/>
  <c r="V82" i="21"/>
  <c r="W82" i="21" s="1"/>
  <c r="V85" i="21"/>
  <c r="W85" i="21" s="1"/>
  <c r="T85" i="21"/>
  <c r="T15" i="21"/>
  <c r="V15" i="21"/>
  <c r="W15" i="21" s="1"/>
  <c r="V55" i="21"/>
  <c r="W55" i="21" s="1"/>
  <c r="T55" i="21"/>
  <c r="T133" i="21"/>
  <c r="V133" i="21"/>
  <c r="W133" i="21" s="1"/>
  <c r="T83" i="21"/>
  <c r="V83" i="21"/>
  <c r="W83" i="21" s="1"/>
  <c r="T24" i="21"/>
  <c r="V24" i="21"/>
  <c r="W24" i="21" s="1"/>
  <c r="T93" i="21"/>
  <c r="V93" i="21"/>
  <c r="W93" i="21" s="1"/>
  <c r="T142" i="21"/>
  <c r="V142" i="21"/>
  <c r="W142" i="21" s="1"/>
  <c r="T107" i="21"/>
  <c r="V107" i="21"/>
  <c r="W107" i="21" s="1"/>
  <c r="V94" i="21"/>
  <c r="W94" i="21" s="1"/>
  <c r="T94" i="21"/>
  <c r="V43" i="21"/>
  <c r="W43" i="21" s="1"/>
  <c r="T43" i="21"/>
  <c r="T143" i="21"/>
  <c r="V143" i="21"/>
  <c r="W143" i="21" s="1"/>
  <c r="T10" i="21"/>
  <c r="V10" i="21"/>
  <c r="W10" i="21" s="1"/>
  <c r="V51" i="21"/>
  <c r="W51" i="21" s="1"/>
  <c r="T51" i="21"/>
  <c r="T120" i="21"/>
  <c r="V120" i="21"/>
  <c r="W120" i="21" s="1"/>
  <c r="T53" i="21"/>
  <c r="V53" i="21"/>
  <c r="W53" i="21" s="1"/>
  <c r="T150" i="21"/>
  <c r="V150" i="21"/>
  <c r="W150" i="21" s="1"/>
  <c r="V73" i="21"/>
  <c r="W73" i="21" s="1"/>
  <c r="T73" i="21"/>
  <c r="T144" i="21"/>
  <c r="V144" i="21"/>
  <c r="W144" i="21" s="1"/>
  <c r="T11" i="20"/>
  <c r="V11" i="20"/>
  <c r="W11" i="20" s="1"/>
  <c r="V7" i="20"/>
  <c r="W7" i="20" s="1"/>
  <c r="T7" i="20"/>
  <c r="V12" i="20"/>
  <c r="W12" i="20" s="1"/>
  <c r="T12" i="20"/>
  <c r="V29" i="19"/>
  <c r="W29" i="19" s="1"/>
  <c r="T29" i="19"/>
  <c r="V40" i="19"/>
  <c r="W40" i="19" s="1"/>
  <c r="T40" i="19"/>
  <c r="V21" i="19"/>
  <c r="W21" i="19" s="1"/>
  <c r="T21" i="19"/>
  <c r="T15" i="19"/>
  <c r="V15" i="19"/>
  <c r="W15" i="19" s="1"/>
  <c r="V36" i="19"/>
  <c r="W36" i="19" s="1"/>
  <c r="T36" i="19"/>
  <c r="V13" i="19"/>
  <c r="W13" i="19" s="1"/>
  <c r="T13" i="19"/>
  <c r="T39" i="19"/>
  <c r="V39" i="19"/>
  <c r="W39" i="19" s="1"/>
  <c r="T31" i="19"/>
  <c r="V31" i="19"/>
  <c r="W31" i="19" s="1"/>
  <c r="V20" i="19"/>
  <c r="W20" i="19" s="1"/>
  <c r="T20" i="19"/>
  <c r="V8" i="19"/>
  <c r="W8" i="19" s="1"/>
  <c r="T8" i="19"/>
  <c r="V30" i="19"/>
  <c r="W30" i="19" s="1"/>
  <c r="T30" i="19"/>
  <c r="T23" i="19"/>
  <c r="V23" i="19"/>
  <c r="W23" i="19" s="1"/>
  <c r="V16" i="19"/>
  <c r="W16" i="19" s="1"/>
  <c r="T16" i="19"/>
  <c r="V37" i="19"/>
  <c r="W37" i="19" s="1"/>
  <c r="T37" i="19"/>
  <c r="T11" i="19"/>
  <c r="V11" i="19"/>
  <c r="W11" i="19" s="1"/>
  <c r="V28" i="19"/>
  <c r="W28" i="19" s="1"/>
  <c r="T28" i="19"/>
  <c r="V34" i="19"/>
  <c r="W34" i="19" s="1"/>
  <c r="T34" i="19"/>
  <c r="V24" i="19"/>
  <c r="W24" i="19" s="1"/>
  <c r="T24" i="19"/>
  <c r="V22" i="19"/>
  <c r="W22" i="19" s="1"/>
  <c r="T22" i="19"/>
  <c r="V12" i="19"/>
  <c r="W12" i="19" s="1"/>
  <c r="T12" i="19"/>
  <c r="V33" i="19"/>
  <c r="W33" i="19" s="1"/>
  <c r="T33" i="19"/>
  <c r="Q6" i="12" l="1"/>
  <c r="S18" i="12"/>
  <c r="S19" i="12"/>
  <c r="S20" i="12"/>
  <c r="S21" i="12"/>
  <c r="S22" i="12"/>
  <c r="S24" i="12"/>
  <c r="T24" i="12" s="1"/>
  <c r="S25" i="12"/>
  <c r="S27" i="12"/>
  <c r="S30" i="12"/>
  <c r="S31" i="12"/>
  <c r="S32" i="12"/>
  <c r="T32" i="12" s="1"/>
  <c r="S33" i="12"/>
  <c r="V33" i="12" s="1"/>
  <c r="S34" i="12"/>
  <c r="S35" i="12"/>
  <c r="S36" i="12"/>
  <c r="S37" i="12"/>
  <c r="S40" i="12"/>
  <c r="S41" i="12"/>
  <c r="S42" i="12"/>
  <c r="V42" i="12" s="1"/>
  <c r="S43" i="12"/>
  <c r="S44" i="12"/>
  <c r="T44" i="12" s="1"/>
  <c r="S45" i="12"/>
  <c r="S46" i="12"/>
  <c r="S47" i="12"/>
  <c r="S48" i="12"/>
  <c r="S49" i="12"/>
  <c r="S50" i="12"/>
  <c r="S51" i="12"/>
  <c r="S52" i="12"/>
  <c r="S53" i="12"/>
  <c r="S54" i="12"/>
  <c r="S55" i="12"/>
  <c r="S56" i="12"/>
  <c r="S57" i="12"/>
  <c r="S58" i="12"/>
  <c r="S59" i="12"/>
  <c r="S60" i="12"/>
  <c r="S61" i="12"/>
  <c r="S62" i="12"/>
  <c r="S63" i="12"/>
  <c r="S64" i="12"/>
  <c r="S66" i="12"/>
  <c r="S67" i="12"/>
  <c r="S68" i="12"/>
  <c r="S69" i="12"/>
  <c r="S70" i="12"/>
  <c r="S71" i="12"/>
  <c r="S72" i="12"/>
  <c r="S73" i="12"/>
  <c r="S74" i="12"/>
  <c r="S75" i="12"/>
  <c r="S76" i="12"/>
  <c r="S77" i="12"/>
  <c r="S78" i="12"/>
  <c r="S79" i="12"/>
  <c r="S80" i="12"/>
  <c r="S81" i="12"/>
  <c r="S82" i="12"/>
  <c r="S83" i="12"/>
  <c r="S84" i="12"/>
  <c r="S85" i="12"/>
  <c r="S86" i="12"/>
  <c r="S87" i="12"/>
  <c r="S88" i="12"/>
  <c r="S89" i="12"/>
  <c r="S90" i="12"/>
  <c r="S91" i="12"/>
  <c r="S92" i="12"/>
  <c r="S93" i="12"/>
  <c r="S94" i="12"/>
  <c r="S17" i="12"/>
  <c r="S14" i="12"/>
  <c r="S6" i="12"/>
  <c r="Q15" i="12"/>
  <c r="Q17" i="12"/>
  <c r="Q18" i="12"/>
  <c r="Q19" i="12"/>
  <c r="Q20" i="12"/>
  <c r="Q21" i="12"/>
  <c r="Q22" i="12"/>
  <c r="Q24" i="12"/>
  <c r="Q25" i="12"/>
  <c r="Q27" i="12"/>
  <c r="Q30" i="12"/>
  <c r="Q31" i="12"/>
  <c r="Q32" i="12"/>
  <c r="Q33" i="12"/>
  <c r="Q34" i="12"/>
  <c r="Q35" i="12"/>
  <c r="Q36" i="12"/>
  <c r="Q37" i="12"/>
  <c r="Q40" i="12"/>
  <c r="Q41" i="12"/>
  <c r="Q42" i="12"/>
  <c r="Q43" i="12"/>
  <c r="Q44" i="12"/>
  <c r="Q45" i="12"/>
  <c r="Q46" i="12"/>
  <c r="Q47" i="12"/>
  <c r="Q48" i="12"/>
  <c r="Q49" i="12"/>
  <c r="Q50" i="12"/>
  <c r="Q51" i="12"/>
  <c r="Q52" i="12"/>
  <c r="Q53" i="12"/>
  <c r="Q54" i="12"/>
  <c r="Q55" i="12"/>
  <c r="Q56" i="12"/>
  <c r="Q57" i="12"/>
  <c r="Q58" i="12"/>
  <c r="Q59" i="12"/>
  <c r="Q60" i="12"/>
  <c r="Q61" i="12"/>
  <c r="Q62" i="12"/>
  <c r="Q63" i="12"/>
  <c r="Q64" i="12"/>
  <c r="Q66" i="12"/>
  <c r="Q67" i="12"/>
  <c r="Q68" i="12"/>
  <c r="Q69" i="12"/>
  <c r="Q70" i="12"/>
  <c r="Q71" i="12"/>
  <c r="Q72" i="12"/>
  <c r="Q73" i="12"/>
  <c r="Q74" i="12"/>
  <c r="Q75" i="12"/>
  <c r="Q76" i="12"/>
  <c r="Q77" i="12"/>
  <c r="Q78" i="12"/>
  <c r="Q79" i="12"/>
  <c r="Q80" i="12"/>
  <c r="Q81" i="12"/>
  <c r="Q82" i="12"/>
  <c r="Q83" i="12"/>
  <c r="Q84" i="12"/>
  <c r="Q85" i="12"/>
  <c r="Q86" i="12"/>
  <c r="Q87" i="12"/>
  <c r="Q88" i="12"/>
  <c r="Q89" i="12"/>
  <c r="Q90" i="12"/>
  <c r="Q91" i="12"/>
  <c r="Q92" i="12"/>
  <c r="Q93" i="12"/>
  <c r="Q94" i="12"/>
  <c r="Q7" i="12"/>
  <c r="Q8" i="12"/>
  <c r="Q9" i="12"/>
  <c r="Q10" i="12"/>
  <c r="Q11" i="12"/>
  <c r="Q12" i="12"/>
  <c r="Q13" i="12"/>
  <c r="Q14" i="12"/>
  <c r="S7" i="12"/>
  <c r="S8" i="12"/>
  <c r="S9" i="12"/>
  <c r="S10" i="12"/>
  <c r="S11" i="12"/>
  <c r="S12" i="12"/>
  <c r="S13" i="12"/>
  <c r="T40" i="12"/>
  <c r="V40" i="12"/>
  <c r="V43" i="12"/>
  <c r="T45" i="12"/>
  <c r="V45" i="12"/>
  <c r="W45" i="12" l="1"/>
  <c r="W43" i="12"/>
  <c r="W33" i="12"/>
  <c r="V32" i="12"/>
  <c r="W32" i="12" s="1"/>
  <c r="V44" i="12"/>
  <c r="W44" i="12" s="1"/>
  <c r="V24" i="12"/>
  <c r="W42" i="12"/>
  <c r="W40" i="12"/>
  <c r="W24" i="12"/>
  <c r="T30" i="12" l="1"/>
  <c r="V30" i="12"/>
  <c r="W30" i="12" s="1"/>
  <c r="V37" i="12"/>
  <c r="W37" i="12" s="1"/>
  <c r="T37" i="12"/>
  <c r="T36" i="12"/>
  <c r="V36" i="12"/>
  <c r="W36" i="12" s="1"/>
  <c r="V35" i="12"/>
  <c r="W35" i="12" s="1"/>
  <c r="T35" i="12"/>
  <c r="V31" i="12"/>
  <c r="W31" i="12" s="1"/>
  <c r="T31" i="12"/>
  <c r="V34" i="12"/>
  <c r="W34" i="12" s="1"/>
  <c r="T34" i="12"/>
  <c r="T50" i="12" l="1"/>
  <c r="V50" i="12"/>
  <c r="W50" i="12" s="1"/>
  <c r="T57" i="12" l="1"/>
  <c r="V57" i="12"/>
  <c r="W57" i="12" s="1"/>
  <c r="T51" i="12"/>
  <c r="V51" i="12"/>
  <c r="W51" i="12" s="1"/>
  <c r="T58" i="12" l="1"/>
  <c r="V58" i="12"/>
  <c r="W58" i="12" s="1"/>
  <c r="T55" i="12" l="1"/>
  <c r="V55" i="12"/>
  <c r="W55" i="12" s="1"/>
  <c r="V54" i="12"/>
  <c r="W54" i="12" s="1"/>
  <c r="T54" i="12"/>
  <c r="T64" i="12" l="1"/>
  <c r="V64" i="12"/>
  <c r="W64" i="12" s="1"/>
  <c r="T80" i="12"/>
  <c r="V80" i="12"/>
  <c r="W80" i="12" s="1"/>
  <c r="T72" i="12"/>
  <c r="V72" i="12"/>
  <c r="W72" i="12" s="1"/>
  <c r="T46" i="12"/>
  <c r="V46" i="12"/>
  <c r="W46" i="12" s="1"/>
  <c r="T6" i="12"/>
  <c r="V6" i="12"/>
  <c r="W6" i="12" s="1"/>
  <c r="T10" i="12"/>
  <c r="V10" i="12"/>
  <c r="W10" i="12" s="1"/>
  <c r="T83" i="12"/>
  <c r="V83" i="12"/>
  <c r="W83" i="12" s="1"/>
  <c r="T88" i="12"/>
  <c r="V88" i="12"/>
  <c r="W88" i="12" s="1"/>
  <c r="T62" i="12"/>
  <c r="V62" i="12"/>
  <c r="W62" i="12" s="1"/>
  <c r="T67" i="12"/>
  <c r="V67" i="12"/>
  <c r="W67" i="12" s="1"/>
  <c r="T94" i="12"/>
  <c r="V94" i="12"/>
  <c r="W94" i="12" s="1"/>
  <c r="T86" i="12"/>
  <c r="V86" i="12"/>
  <c r="W86" i="12" s="1"/>
  <c r="V59" i="12"/>
  <c r="W59" i="12" s="1"/>
  <c r="T59" i="12"/>
  <c r="T21" i="12"/>
  <c r="V21" i="12"/>
  <c r="W21" i="12" s="1"/>
  <c r="V18" i="12"/>
  <c r="W18" i="12" s="1"/>
  <c r="T18" i="12"/>
  <c r="T8" i="12"/>
  <c r="V8" i="12"/>
  <c r="W8" i="12" s="1"/>
  <c r="T78" i="12"/>
  <c r="V78" i="12"/>
  <c r="W78" i="12" s="1"/>
  <c r="T70" i="12"/>
  <c r="V70" i="12"/>
  <c r="W70" i="12" s="1"/>
  <c r="V63" i="12" l="1"/>
  <c r="W63" i="12" s="1"/>
  <c r="T63" i="12"/>
  <c r="T19" i="12"/>
  <c r="V19" i="12"/>
  <c r="W19" i="12" s="1"/>
  <c r="T71" i="12"/>
  <c r="V71" i="12"/>
  <c r="W71" i="12" s="1"/>
  <c r="V85" i="12"/>
  <c r="W85" i="12" s="1"/>
  <c r="T85" i="12"/>
  <c r="T14" i="12"/>
  <c r="V14" i="12"/>
  <c r="W14" i="12" s="1"/>
  <c r="T12" i="12"/>
  <c r="V12" i="12"/>
  <c r="W12" i="12" s="1"/>
  <c r="T77" i="12"/>
  <c r="V77" i="12"/>
  <c r="W77" i="12" s="1"/>
  <c r="T79" i="12"/>
  <c r="V79" i="12"/>
  <c r="W79" i="12" s="1"/>
  <c r="T74" i="12"/>
  <c r="V74" i="12"/>
  <c r="W74" i="12" s="1"/>
  <c r="T84" i="12"/>
  <c r="V84" i="12"/>
  <c r="W84" i="12" s="1"/>
  <c r="T91" i="12"/>
  <c r="V91" i="12"/>
  <c r="W91" i="12" s="1"/>
  <c r="T60" i="12"/>
  <c r="V60" i="12"/>
  <c r="W60" i="12" s="1"/>
  <c r="T7" i="12"/>
  <c r="V7" i="12"/>
  <c r="W7" i="12" s="1"/>
  <c r="T90" i="12"/>
  <c r="V90" i="12"/>
  <c r="W90" i="12" s="1"/>
  <c r="V93" i="12"/>
  <c r="W93" i="12" s="1"/>
  <c r="T93" i="12"/>
  <c r="T13" i="12"/>
  <c r="V13" i="12"/>
  <c r="W13" i="12" s="1"/>
  <c r="T73" i="12"/>
  <c r="V73" i="12"/>
  <c r="W73" i="12" s="1"/>
  <c r="T41" i="12"/>
  <c r="V41" i="12"/>
  <c r="W41" i="12" s="1"/>
  <c r="T9" i="12"/>
  <c r="V9" i="12"/>
  <c r="W9" i="12" s="1"/>
  <c r="T61" i="12"/>
  <c r="V61" i="12"/>
  <c r="W61" i="12" s="1"/>
  <c r="T11" i="12"/>
  <c r="V11" i="12"/>
  <c r="W11" i="12" s="1"/>
  <c r="T27" i="12"/>
  <c r="V27" i="12"/>
  <c r="W27" i="12" s="1"/>
  <c r="T47" i="12"/>
  <c r="V47" i="12"/>
  <c r="W47" i="12" s="1"/>
  <c r="T87" i="12"/>
  <c r="V87" i="12"/>
  <c r="W87" i="12" s="1"/>
  <c r="T89" i="12"/>
  <c r="V89" i="12"/>
  <c r="W89" i="12" s="1"/>
  <c r="T68" i="12"/>
  <c r="V68" i="12"/>
  <c r="W68" i="12" s="1"/>
  <c r="V48" i="12"/>
  <c r="W48" i="12" s="1"/>
  <c r="T48" i="12"/>
  <c r="V76" i="12"/>
  <c r="W76" i="12" s="1"/>
  <c r="T76" i="12"/>
  <c r="T17" i="12"/>
  <c r="V17" i="12"/>
  <c r="W17" i="12" s="1"/>
  <c r="T20" i="12"/>
  <c r="V20" i="12"/>
  <c r="W20" i="12" s="1"/>
  <c r="T66" i="12"/>
  <c r="V66" i="12"/>
  <c r="W66" i="12" s="1"/>
  <c r="T53" i="12"/>
  <c r="V53" i="12"/>
  <c r="W53" i="12" s="1"/>
  <c r="T69" i="12"/>
  <c r="V69" i="12"/>
  <c r="W69" i="12" s="1"/>
  <c r="T82" i="12"/>
  <c r="V82" i="12"/>
  <c r="W82" i="12" s="1"/>
  <c r="T75" i="12"/>
  <c r="V75" i="12"/>
  <c r="W75" i="12" s="1"/>
  <c r="T92" i="12"/>
  <c r="V92" i="12"/>
  <c r="W92" i="12" s="1"/>
  <c r="T22" i="12" l="1"/>
  <c r="V22" i="12"/>
  <c r="W22" i="12" s="1"/>
  <c r="V25" i="12"/>
  <c r="W25" i="12" s="1"/>
  <c r="T25" i="12"/>
</calcChain>
</file>

<file path=xl/sharedStrings.xml><?xml version="1.0" encoding="utf-8"?>
<sst xmlns="http://schemas.openxmlformats.org/spreadsheetml/2006/main" count="7030" uniqueCount="1766">
  <si>
    <t>Артикул</t>
  </si>
  <si>
    <t>Наименование</t>
  </si>
  <si>
    <t>RKS</t>
  </si>
  <si>
    <t>Клеящий раствор для керамической плитки</t>
  </si>
  <si>
    <t>RAS</t>
  </si>
  <si>
    <t>Армирующая смесь для систем с керамической плиткой</t>
  </si>
  <si>
    <t>KAS</t>
  </si>
  <si>
    <t>MZ 4</t>
  </si>
  <si>
    <t>Цементная грунтовка для машинного нанесения методом набрызга</t>
  </si>
  <si>
    <t>MRS 1,5 mm</t>
  </si>
  <si>
    <t>Декоративная штукатурка «Короед», 1,5 мм, белая</t>
  </si>
  <si>
    <t>MRS 2,5 mm</t>
  </si>
  <si>
    <t>Декоративная штукатурка «Короед», 2,5 мм, белая</t>
  </si>
  <si>
    <t>SPS 1,5 mm</t>
  </si>
  <si>
    <t>Декоративная штукатурка «Шуба», 1,5 мм, белая</t>
  </si>
  <si>
    <t>Кладочный раствор с трассом для лицевого кирпича, алебастрово-белый</t>
  </si>
  <si>
    <t>Кладочный раствор с трассом для лицевого кирпича, светло-бежевый</t>
  </si>
  <si>
    <t>Кладочный раствор с трассом для лицевого кирпича, светло-серый</t>
  </si>
  <si>
    <t>Кладочный раствор с трассом для лицевого кирпича, графитово-серый</t>
  </si>
  <si>
    <t>Кладочный раствор с трассом для лицевого кирпича, антрацитово-серый</t>
  </si>
  <si>
    <t>Кладочный раствор с трассом для лицевого кирпича, тёмно-коричневый</t>
  </si>
  <si>
    <t>Кладочный раствор с трассом для лицевого кирпича, графитово-чёрный</t>
  </si>
  <si>
    <t>Кладочный раствор с трассом для лицевого кирпича, песочно-жёлтый</t>
  </si>
  <si>
    <t>Кладочный раствор с трассом для лицевого кирпича, светло-коричневый</t>
  </si>
  <si>
    <t>Кладочный раствор с трассом для лицевого кирпича, стально-серый</t>
  </si>
  <si>
    <t>Цветная смесь для заделки швов алебастрово-белый</t>
  </si>
  <si>
    <t>Цветная смесь для заделки швов светло-бежевый</t>
  </si>
  <si>
    <t>Цветная смесь для заделки швов светло-серый</t>
  </si>
  <si>
    <t>Цветная смесь для заделки швов графитово-серый</t>
  </si>
  <si>
    <t>Цветная смесь для заделки швов антрацитово-серый</t>
  </si>
  <si>
    <t>Цветная смесь для заделки швов тёмно-коричневый</t>
  </si>
  <si>
    <t>Цветная смесь для заделки швов красно-коричневый</t>
  </si>
  <si>
    <t>Цветная смесь для заделки швов графитово-чёрный</t>
  </si>
  <si>
    <t>Цветная смесь для заделки швов песочно-жёлтый</t>
  </si>
  <si>
    <t>Цветная смесь для заделки швов светло-коричневый</t>
  </si>
  <si>
    <t>Цветная смесь для заделки швов стально-серый</t>
  </si>
  <si>
    <t>LM 21-P</t>
  </si>
  <si>
    <t>HM 2a</t>
  </si>
  <si>
    <t>Кладочный раствор для забутовки / рядовой кладки</t>
  </si>
  <si>
    <t>GBK</t>
  </si>
  <si>
    <t>Клеевая смесь для пористого бетона, серая</t>
  </si>
  <si>
    <t>B 04</t>
  </si>
  <si>
    <t>K 01</t>
  </si>
  <si>
    <t>Известково-цементный раствор для кирпичной кладки и оштукатуривания</t>
  </si>
  <si>
    <t>BRS</t>
  </si>
  <si>
    <t>MDS</t>
  </si>
  <si>
    <t>Минеральный гидроизолирующий раствор</t>
  </si>
  <si>
    <t>FX 600</t>
  </si>
  <si>
    <t>FX 900</t>
  </si>
  <si>
    <t>MK 900</t>
  </si>
  <si>
    <t>Клей для мраморной плитки, белый (С2 ТЕ, S1)</t>
  </si>
  <si>
    <t>UG</t>
  </si>
  <si>
    <t xml:space="preserve">Универсальная грунтовка                  </t>
  </si>
  <si>
    <t>ATG</t>
  </si>
  <si>
    <t xml:space="preserve">Грунтовка глубокого проникновения  </t>
  </si>
  <si>
    <t>QG</t>
  </si>
  <si>
    <t xml:space="preserve">Кварцевый грунтовочный раствор.                                                   </t>
  </si>
  <si>
    <t xml:space="preserve">FBR 300 </t>
  </si>
  <si>
    <t xml:space="preserve">Затирка для широких швов "Фугенбрайт" 3-20мм., серый         </t>
  </si>
  <si>
    <t>Затирка для широких швов "Фугенбрайт" 3-20мм., серебристо-серый</t>
  </si>
  <si>
    <t xml:space="preserve">Затирка для широких швов "Фугенбрайт" 3-20мм., антрацит           </t>
  </si>
  <si>
    <t>TNH-flex</t>
  </si>
  <si>
    <t>NVL 300</t>
  </si>
  <si>
    <t>Раствор для укладки природного камня, серый</t>
  </si>
  <si>
    <t xml:space="preserve">Раствор для укладки природного камня, антрацит                            </t>
  </si>
  <si>
    <t xml:space="preserve">Раствор для укладки природного камня, кремово-желтый                </t>
  </si>
  <si>
    <t xml:space="preserve">Раствор для укладки природного камня, коричневый                        </t>
  </si>
  <si>
    <t xml:space="preserve">TNM-flex </t>
  </si>
  <si>
    <t>Трассовый раствор для укладки плит из натурального камня</t>
  </si>
  <si>
    <t>TDM</t>
  </si>
  <si>
    <t>Трассовый дренажный раствор</t>
  </si>
  <si>
    <t>Трассовый раствор с дренажными свойствами для укладки брусчатки, 0-4мм</t>
  </si>
  <si>
    <t>TFP</t>
  </si>
  <si>
    <t>Трассовый раствор для заполнения швов для многоугольных плит, серый</t>
  </si>
  <si>
    <t xml:space="preserve">Трассовый раствор для заполнения швов для многоугольных плит, белый                                                                                                           </t>
  </si>
  <si>
    <t>Инструмент</t>
  </si>
  <si>
    <t>шт</t>
  </si>
  <si>
    <t xml:space="preserve">Комплект для затирки швов - "Шприц-пистолет"                           </t>
  </si>
  <si>
    <t>KSE</t>
  </si>
  <si>
    <t xml:space="preserve">GaLaKreativ </t>
  </si>
  <si>
    <t xml:space="preserve">LHM be </t>
  </si>
  <si>
    <t xml:space="preserve">LHM gr </t>
  </si>
  <si>
    <t>LHM hbr</t>
  </si>
  <si>
    <t xml:space="preserve">LHM hgr </t>
  </si>
  <si>
    <t>LHM we</t>
  </si>
  <si>
    <t>RSS/gr</t>
  </si>
  <si>
    <t>RSS/w</t>
  </si>
  <si>
    <t>RSS/hb</t>
  </si>
  <si>
    <t>RSS/db</t>
  </si>
  <si>
    <t>GBK Зима</t>
  </si>
  <si>
    <t>Эластичная гидроизоляция (полностью готова к применению, для внутренних работ)</t>
  </si>
  <si>
    <t>Цветной кладочный раствор "Landhausmörtel", светло-коричневый</t>
  </si>
  <si>
    <t>Цветной кладочный раствор "Landhausmörtel", серый</t>
  </si>
  <si>
    <t>Цветной кладочный раствор "Landhausmörtel", бежево-белый</t>
  </si>
  <si>
    <t>Цветной кладочный раствор "Landhausmörtel", светло-серый</t>
  </si>
  <si>
    <t>Цветной кладочный раствор "Landhausmörtel", белый</t>
  </si>
  <si>
    <t xml:space="preserve">Затирка для широких швов "Фугенбрайт" 3-20мм., белый          </t>
  </si>
  <si>
    <t xml:space="preserve">Затирка для широких швов "Фугенбрайт" 3-20мм., бежевый     </t>
  </si>
  <si>
    <t xml:space="preserve">Затирка для широких швов "Фугенбрайт" 3-20мм., темно - коричневый      </t>
  </si>
  <si>
    <t xml:space="preserve">Затирка для широких швов "Фугенбрайт" 3-20мм., красно - коричневый           </t>
  </si>
  <si>
    <t xml:space="preserve">VZ plus.D </t>
  </si>
  <si>
    <t>VZ plus.H</t>
  </si>
  <si>
    <t>RSS/gs</t>
  </si>
  <si>
    <t>TGM 2/8</t>
  </si>
  <si>
    <t>LHM gs</t>
  </si>
  <si>
    <t xml:space="preserve">Кладочный раствор с трассом для лицевого кирпича, стально-серый     </t>
  </si>
  <si>
    <t>Код материала</t>
  </si>
  <si>
    <t>ZHB</t>
  </si>
  <si>
    <t xml:space="preserve">Сухая цементная смесь для повышения адгезии </t>
  </si>
  <si>
    <t xml:space="preserve">Цветной шовный раствор для СФТК с наружным  слоем из керамической плитки, тёмно-коричневый                        </t>
  </si>
  <si>
    <t>Кладочный раствор с трассом для лицевого кирпича,  антрацитово-серый</t>
  </si>
  <si>
    <t xml:space="preserve">Цветной шовный раствор для СФТК с наружным слоем из керамической плитки, белый                                                 </t>
  </si>
  <si>
    <t xml:space="preserve">Цветной шовный раствор для СФТК с наружным слоем из керамической плитки, светло-коричневый                   </t>
  </si>
  <si>
    <t>KMR</t>
  </si>
  <si>
    <t>Клеевые и базовые  штукатурные составы для СФТК  LOBATHERM с декоративным штукатурным слоем</t>
  </si>
  <si>
    <t>Системы фасадные теплоизоляционные композиционные (СФТК)</t>
  </si>
  <si>
    <t xml:space="preserve">Цветной шовный раствор для СФТК с наружным слоем из керамической плитки, цементно-серый                            </t>
  </si>
  <si>
    <t>LM  plus</t>
  </si>
  <si>
    <t>FUS</t>
  </si>
  <si>
    <t xml:space="preserve">Цветной кладочный раствор "Landhausmörtel", графитово-чёрный          </t>
  </si>
  <si>
    <t xml:space="preserve">Кладочный раствор с трассом для лицевого кирпича, графитово-серый            </t>
  </si>
  <si>
    <t xml:space="preserve">Кладочный раствор с трассом для лицевого кирпича, графитово-чёрный          </t>
  </si>
  <si>
    <t>Приложение 1.2</t>
  </si>
  <si>
    <t xml:space="preserve">Трассовый раствор-шлам для повышения адгезии природного камня, белый              </t>
  </si>
  <si>
    <t>VZ plus.Т</t>
  </si>
  <si>
    <t>LM  plus Зима</t>
  </si>
  <si>
    <t xml:space="preserve">Легкий кладочный раствор "Leichtmauermörtel"                                            </t>
  </si>
  <si>
    <t>HADALAN TB 12E</t>
  </si>
  <si>
    <t>Трассовый раствор для заполнения швов для многоугольных плит, антрацит</t>
  </si>
  <si>
    <t>Дренажный мат (1 х 15 m)</t>
  </si>
  <si>
    <t>ТК-NET</t>
  </si>
  <si>
    <t xml:space="preserve">PF-S sa </t>
  </si>
  <si>
    <t xml:space="preserve">PF-S ba </t>
  </si>
  <si>
    <t xml:space="preserve">PF-S stg </t>
  </si>
  <si>
    <t xml:space="preserve">Модифицированный песок для заполнения швов,  песочный                                    </t>
  </si>
  <si>
    <t>МО</t>
  </si>
  <si>
    <t>TPM-D4</t>
  </si>
  <si>
    <t>Теплоизоляционный кладочный раствор с пеностеклом</t>
  </si>
  <si>
    <t>Плиточный клей, улучшенный (C2 TE)</t>
  </si>
  <si>
    <t>Эластичный плиточный клей (С2 TE S1)</t>
  </si>
  <si>
    <t>Клеевой и базовый штукатурный состав для СФТК</t>
  </si>
  <si>
    <t>Клеевой и базовый штукатурный состав для СФТК, серый</t>
  </si>
  <si>
    <t xml:space="preserve">BA-KAS </t>
  </si>
  <si>
    <t>Декоративные штукатурные составы</t>
  </si>
  <si>
    <t>Клеевые и базовые  штукатурные составы для СФТК  LOBATHERM  с облицовкой керамическими плитками  (Riemchen)</t>
  </si>
  <si>
    <t>Растворы для заполнения швов для СФТК  LOBATHERM  с облицовкой керамическими плитками  (Riemchen)</t>
  </si>
  <si>
    <t>Системы кладочных растворов</t>
  </si>
  <si>
    <t>Бетонно-ремонтные системы</t>
  </si>
  <si>
    <t>Системы гидроизоляции</t>
  </si>
  <si>
    <t>DICHT FDB</t>
  </si>
  <si>
    <t>DICHT FIE</t>
  </si>
  <si>
    <t>DICHT FAE</t>
  </si>
  <si>
    <t>DICHT FWM</t>
  </si>
  <si>
    <t>DICHT FBM</t>
  </si>
  <si>
    <t>DICHT VAB</t>
  </si>
  <si>
    <t>Штукатурные системы и системы для санации</t>
  </si>
  <si>
    <t>BA-KGN</t>
  </si>
  <si>
    <t>Системы для кладки плиток</t>
  </si>
  <si>
    <t>BA-NVL 300</t>
  </si>
  <si>
    <t>SanaSil weiß</t>
  </si>
  <si>
    <t>FLEX MEKF grau</t>
  </si>
  <si>
    <t>FLEX MEKF silbergrau</t>
  </si>
  <si>
    <t>FLEX MEKF weiß</t>
  </si>
  <si>
    <t>LM</t>
  </si>
  <si>
    <t xml:space="preserve">Теплоизоляционный кладочный раствор с перлитом                 </t>
  </si>
  <si>
    <t>BA-LHM gs</t>
  </si>
  <si>
    <t xml:space="preserve">Цветной кладочный раствор "Landhausmörtel", графитово-чёрный          </t>
  </si>
  <si>
    <t>Цветной кладочный раствор "Landhausmörtel",  бежевый</t>
  </si>
  <si>
    <t xml:space="preserve">Цветной кладочный раствор "Landhausmörtel", светло- серый </t>
  </si>
  <si>
    <t>BA-LHM hbr</t>
  </si>
  <si>
    <t>FHI</t>
  </si>
  <si>
    <t xml:space="preserve">*на условиях единовременной отгрузки 20,4 тонн самовывоза с завода г.Барнаул  </t>
  </si>
  <si>
    <t>BA-LHM gg</t>
  </si>
  <si>
    <t>Цветной кладочный раствор "Landhausmörtel", графитово-серый  </t>
  </si>
  <si>
    <t xml:space="preserve">Декоративная моделирующая штукатурка </t>
  </si>
  <si>
    <t>PFH-B</t>
  </si>
  <si>
    <t xml:space="preserve">Плиточный клей, СЕРЫЙ / затирочная смесь на эпоксидной основе с высокой химической стойкостью, 5 кг </t>
  </si>
  <si>
    <t xml:space="preserve">Плиточный клей, БЕЛЫЙ / затирочная смесь на эпоксидной основе с высокой химической стойкостью, 5 кг </t>
  </si>
  <si>
    <t xml:space="preserve">Гидроизоляционная эластичная лента (ширина 120 мм), рулон 10 п.м./коробка </t>
  </si>
  <si>
    <t xml:space="preserve">Гидроизоляционный наружный угловой элемент 270*, 25 шт. /коробка </t>
  </si>
  <si>
    <t xml:space="preserve">Гидроизоляционная напольная манжета 420*420 мм, 10 шт. /коробка </t>
  </si>
  <si>
    <t xml:space="preserve">Композитная гидроизоляционная мембрана (ширина 1 м), рулон 30 м </t>
  </si>
  <si>
    <t xml:space="preserve">Натуральная белоснежная известковая шпатлевка для внутренней отделки, пр-во Барнаул </t>
  </si>
  <si>
    <t xml:space="preserve">Клеящий раствор для утеплителя для СФТК с керамической плиткой, серый     </t>
  </si>
  <si>
    <t xml:space="preserve">Зимняя клеевая смесь для пористого бетона, серая                   </t>
  </si>
  <si>
    <t xml:space="preserve">Противоморозная добавка </t>
  </si>
  <si>
    <t>SikaRapid</t>
  </si>
  <si>
    <t>Бесшовный пол (стяжка) / Бетон</t>
  </si>
  <si>
    <t xml:space="preserve">Противоморозная добавка для кладочных растоворов, канистра 10 л. </t>
  </si>
  <si>
    <t>VK plus.A</t>
  </si>
  <si>
    <t xml:space="preserve">Трассовый дренажный бетон                                                                                                         </t>
  </si>
  <si>
    <t xml:space="preserve">Раствор для заполнения швов брусчатки, антрацит                                                          </t>
  </si>
  <si>
    <t xml:space="preserve">Раствор для заполнения швов брусчатки, светло-серый                                                 </t>
  </si>
  <si>
    <t xml:space="preserve">Раствор для заполнения швов брусчатки, бежевый                                                          </t>
  </si>
  <si>
    <t xml:space="preserve">Раствор для заполнения швов брусчатки, темно-коричневый                                 </t>
  </si>
  <si>
    <t>BA-LHM be</t>
  </si>
  <si>
    <t>BA-LHM hgr</t>
  </si>
  <si>
    <t>Продукты системы мощения tubag для укладки тротуарного и природного камня</t>
  </si>
  <si>
    <t xml:space="preserve">Продукты торговой марки akurit </t>
  </si>
  <si>
    <t>Продукты торговой марки strasser</t>
  </si>
  <si>
    <t>VK plus.B</t>
  </si>
  <si>
    <t>VK plus.С</t>
  </si>
  <si>
    <t>VK plus.D</t>
  </si>
  <si>
    <t>VK plus.E</t>
  </si>
  <si>
    <t>VK plus.F</t>
  </si>
  <si>
    <t>VK plus.H</t>
  </si>
  <si>
    <t>VK plus.I</t>
  </si>
  <si>
    <t>VK plus.P</t>
  </si>
  <si>
    <t>VK plus.T</t>
  </si>
  <si>
    <t>VK 01.A</t>
  </si>
  <si>
    <t>VK 01.B</t>
  </si>
  <si>
    <t>VK 01.С</t>
  </si>
  <si>
    <t>VK 01.D</t>
  </si>
  <si>
    <t>VK 01.E</t>
  </si>
  <si>
    <t>VK 01.F</t>
  </si>
  <si>
    <t>VK 01.H</t>
  </si>
  <si>
    <t>VK 01.I</t>
  </si>
  <si>
    <t>VK 01.P</t>
  </si>
  <si>
    <t>VK 01.T</t>
  </si>
  <si>
    <t>VM 01.A</t>
  </si>
  <si>
    <t>VM 01.B</t>
  </si>
  <si>
    <t>VM 01.C</t>
  </si>
  <si>
    <t>VM 01.D</t>
  </si>
  <si>
    <t>VM 01.E</t>
  </si>
  <si>
    <t>VM 01.F</t>
  </si>
  <si>
    <t>VM 01.H</t>
  </si>
  <si>
    <t>VM 01.I</t>
  </si>
  <si>
    <t>VM 01.P</t>
  </si>
  <si>
    <t>VM 01.T</t>
  </si>
  <si>
    <t>VZ 01.A</t>
  </si>
  <si>
    <t>VZ 01.B</t>
  </si>
  <si>
    <t>VZ 01.С</t>
  </si>
  <si>
    <t>VZ 01.D</t>
  </si>
  <si>
    <t>VZ 01.E</t>
  </si>
  <si>
    <t>VZ 01.F</t>
  </si>
  <si>
    <t>VZ 01.H</t>
  </si>
  <si>
    <t>VZ 01.I</t>
  </si>
  <si>
    <t>VZ 01.P</t>
  </si>
  <si>
    <t>VZ 01.T</t>
  </si>
  <si>
    <t>FM.A</t>
  </si>
  <si>
    <t>FM.B</t>
  </si>
  <si>
    <t>FM.С</t>
  </si>
  <si>
    <t>FM.D</t>
  </si>
  <si>
    <t>FM.E</t>
  </si>
  <si>
    <t>FM.F</t>
  </si>
  <si>
    <t>FM.G</t>
  </si>
  <si>
    <t>FM.H</t>
  </si>
  <si>
    <t>FM.I</t>
  </si>
  <si>
    <t>FM.P</t>
  </si>
  <si>
    <t>FM.T</t>
  </si>
  <si>
    <t xml:space="preserve">Лёгкий клеевой базовый штукатурный состав, серый                                                                                                       </t>
  </si>
  <si>
    <t>SPS 2,0 mm</t>
  </si>
  <si>
    <t>Декоративная штукатурка «Шуба», 2,0 мм, белая</t>
  </si>
  <si>
    <t xml:space="preserve">SKS </t>
  </si>
  <si>
    <t xml:space="preserve">MS-KS </t>
  </si>
  <si>
    <t>LP 18-FL</t>
  </si>
  <si>
    <t>Наличие на складе</t>
  </si>
  <si>
    <t xml:space="preserve"> поштучно без оплаты за комплектацию</t>
  </si>
  <si>
    <t>кратно поддону</t>
  </si>
  <si>
    <t>***</t>
  </si>
  <si>
    <t>к</t>
  </si>
  <si>
    <t>*</t>
  </si>
  <si>
    <t>**</t>
  </si>
  <si>
    <t>qm</t>
  </si>
  <si>
    <t>-</t>
  </si>
  <si>
    <t>Заказные позиции, производство  до 20 рабочих дней</t>
  </si>
  <si>
    <t>Заказные позиции,производство  до 10 рабочих дней</t>
  </si>
  <si>
    <t>Позиции, которые есть в наличии на складе. Восполнение неснижаемых остатков до 7 рабочих дней</t>
  </si>
  <si>
    <t>Приложение 1.3</t>
  </si>
  <si>
    <t>Сетки щёлочестойкие для СФТК</t>
  </si>
  <si>
    <t>GWS</t>
  </si>
  <si>
    <t>рулон</t>
  </si>
  <si>
    <t>PUG</t>
  </si>
  <si>
    <t>PGP</t>
  </si>
  <si>
    <t xml:space="preserve">Профильные элементы для СФТК </t>
  </si>
  <si>
    <t>TP-GE150</t>
  </si>
  <si>
    <t>шт.</t>
  </si>
  <si>
    <t>TP-GLU</t>
  </si>
  <si>
    <t>TP-APT</t>
  </si>
  <si>
    <t>TP-DFP V</t>
  </si>
  <si>
    <t>TP-DFP E</t>
  </si>
  <si>
    <t>Stena ISOL</t>
  </si>
  <si>
    <t>кор.</t>
  </si>
  <si>
    <t>Stena 1МН</t>
  </si>
  <si>
    <t>Stena 1MT</t>
  </si>
  <si>
    <t>NF 2MH</t>
  </si>
  <si>
    <t>Stena 1MS</t>
  </si>
  <si>
    <t>Крепежные элементы для монтажа утеплителя на деревянном основании</t>
  </si>
  <si>
    <t>Stena-3</t>
  </si>
  <si>
    <t xml:space="preserve">Стартовый профиль для СФТК пр-ва ТЕХПРОФ </t>
  </si>
  <si>
    <t>TP-SP 100</t>
  </si>
  <si>
    <t>TP-SP 150</t>
  </si>
  <si>
    <t>ND</t>
  </si>
  <si>
    <t>SSV</t>
  </si>
  <si>
    <t>AS</t>
  </si>
  <si>
    <t xml:space="preserve">Заказные позиции, минимальный срок доставки на склад до 7 рабочих дней </t>
  </si>
  <si>
    <t>Позиции, которые есть в наличии на складе</t>
  </si>
  <si>
    <t>Системы кладочных растворов Landhausmörtel</t>
  </si>
  <si>
    <t xml:space="preserve">MEP-LE </t>
  </si>
  <si>
    <t>Штукатрные системы</t>
  </si>
  <si>
    <t>Затирки FUG FFC</t>
  </si>
  <si>
    <t>Затирки FUG FFM</t>
  </si>
  <si>
    <t>FM-R. H</t>
  </si>
  <si>
    <t>Шовный раствор для использования в системах навесных вентилируемых фасадов  с отделочным слоем из керамической плитки, графитово-чёрный</t>
  </si>
  <si>
    <t>FM-R.  B</t>
  </si>
  <si>
    <t>Шовный раствор для использования в системах навесных вентилируемых фасадов  с отделочным слоем из керамической плитки, бежевый</t>
  </si>
  <si>
    <t>FM-R.  С</t>
  </si>
  <si>
    <t>Шовный раствор для использования в системах навесных вентилируемых фасадов  с отделочным слоем из керамической плитки, светло-серый</t>
  </si>
  <si>
    <t>FM-R.  E</t>
  </si>
  <si>
    <t>Шовный раствор для использования в системах навесных вентилируемых фасадов  с отделочным слоем из керамической плитки,  антрацитово-серый</t>
  </si>
  <si>
    <t>FM-R.  P</t>
  </si>
  <si>
    <t>Шовный раствор для использования в системах навесных вентилируемых фасадов  с отделочным слоем из керамической плитки светло-коричневый</t>
  </si>
  <si>
    <t>FM-R. D</t>
  </si>
  <si>
    <t>Шовный раствор для использования в системах навесных вентилируемых фасадов  с отделочным слоем из керамической плитки графитово-серый</t>
  </si>
  <si>
    <t>FM-R. A</t>
  </si>
  <si>
    <t>Шовный раствор для использования в системах навесных вентилируемых фасадов  с отделочным слоем из керамической плитки, алебастрово-белый</t>
  </si>
  <si>
    <t>FM-R.  T</t>
  </si>
  <si>
    <t>Шовный раствор для использования в системах навесных вентилируемых фасадов  с отделочным слоем из керамической плитки, стально-серый</t>
  </si>
  <si>
    <r>
      <t>Гидроизоляционный внутренний угловой элемент 90*, 25 шт. /коробка</t>
    </r>
    <r>
      <rPr>
        <sz val="11"/>
        <color rgb="FFFF0000"/>
        <rFont val="Times New Roman"/>
        <family val="1"/>
        <charset val="204"/>
      </rPr>
      <t xml:space="preserve"> </t>
    </r>
  </si>
  <si>
    <r>
      <t>Гидроизоляционная настенная манжета 120*120 мм,  25 шт. /коробка</t>
    </r>
    <r>
      <rPr>
        <sz val="11"/>
        <color rgb="FFFF0000"/>
        <rFont val="Times New Roman"/>
        <family val="1"/>
        <charset val="204"/>
      </rPr>
      <t xml:space="preserve"> </t>
    </r>
  </si>
  <si>
    <t>Артикулы отгружаемые поштучно/коробка без оплаты за комплектацию</t>
  </si>
  <si>
    <t>фасовка</t>
  </si>
  <si>
    <t>количество в коробке/ 
на поддоне</t>
  </si>
  <si>
    <t xml:space="preserve">страна происхож-дения </t>
  </si>
  <si>
    <t>мешок</t>
  </si>
  <si>
    <t>Россия</t>
  </si>
  <si>
    <t>канистра</t>
  </si>
  <si>
    <t>Италия</t>
  </si>
  <si>
    <t>Китай</t>
  </si>
  <si>
    <t>Польша</t>
  </si>
  <si>
    <t>Германия</t>
  </si>
  <si>
    <t>ведро</t>
  </si>
  <si>
    <t xml:space="preserve">Силикатная краска для внутренних работ, 12,5 литров </t>
  </si>
  <si>
    <t>DE*</t>
  </si>
  <si>
    <t>ПРАЙС - ЛИСТ на продукцию siеvert</t>
  </si>
  <si>
    <t>FUG FFC 01</t>
  </si>
  <si>
    <t>FUG FFC 02</t>
  </si>
  <si>
    <t>FUG FFC 03</t>
  </si>
  <si>
    <t>FUG FFC 04</t>
  </si>
  <si>
    <t>FUG FFC 05</t>
  </si>
  <si>
    <t>FUG FFC 07</t>
  </si>
  <si>
    <t>FUG FFC 08</t>
  </si>
  <si>
    <t>FUG FFC 13</t>
  </si>
  <si>
    <t>FUG FFC 15</t>
  </si>
  <si>
    <t>FUG FFC 16</t>
  </si>
  <si>
    <t>FUG FFC 20</t>
  </si>
  <si>
    <t>FUG FFC 21</t>
  </si>
  <si>
    <t>FUG FFC 24</t>
  </si>
  <si>
    <t>FUG FFC 29</t>
  </si>
  <si>
    <t>FUG FFC 31</t>
  </si>
  <si>
    <t>FUG FFM 01</t>
  </si>
  <si>
    <t>FUG FFM 02</t>
  </si>
  <si>
    <t>FUG FFM 03</t>
  </si>
  <si>
    <t>FUG FFM 04</t>
  </si>
  <si>
    <t>FUG FFM 05</t>
  </si>
  <si>
    <t>FUG FFM 09</t>
  </si>
  <si>
    <t>FUG FFM 12</t>
  </si>
  <si>
    <t>FUG FFM 20</t>
  </si>
  <si>
    <t>FUG FFM 23</t>
  </si>
  <si>
    <t>FUG FFM 29</t>
  </si>
  <si>
    <t>FUG FFM 30</t>
  </si>
  <si>
    <t>FUG FFM 32</t>
  </si>
  <si>
    <t>FUG FFM 34</t>
  </si>
  <si>
    <t>фасовка/
отгрузка</t>
  </si>
  <si>
    <t>25 шт/кор</t>
  </si>
  <si>
    <t>10 п.м/кор</t>
  </si>
  <si>
    <t>10 шт/кор</t>
  </si>
  <si>
    <t>30 м/кор</t>
  </si>
  <si>
    <t>9 шт/кор</t>
  </si>
  <si>
    <t>5 шт/кор</t>
  </si>
  <si>
    <t>Сухая затирочная смесь для широких швов, белый (3 - 20 мм)</t>
  </si>
  <si>
    <t>Сухая затирочная смесь для широких швов, антрацит (3 - 20 мм)</t>
  </si>
  <si>
    <t>Сухая затирочная смесь для узких швов, белый (1 - 6 мм)</t>
  </si>
  <si>
    <t>Сухая затирочная смесь для узких швов, антрацит (1 - 6 мм)</t>
  </si>
  <si>
    <t>Сухая затирочная смесь для узких швов, серый (1 - 6 мм)</t>
  </si>
  <si>
    <t>Сухая затирочная смесь для узких швов, светло-серый (1 - 6 мм)</t>
  </si>
  <si>
    <t>Сухая затирочная смесь для узких швов, светло-жёлтый  (1 - 6 мм)</t>
  </si>
  <si>
    <t>Сухая затирочная смесь для узких швов, голубой (1 - 6 мм)</t>
  </si>
  <si>
    <t>Сухая затирочная смесь для узких швов, бежево-коричневый (1 - 6 мм)</t>
  </si>
  <si>
    <t>Сухая затирочная смесь для узких швов, жасминовый (1 - 6 мм)</t>
  </si>
  <si>
    <t>Сухая затирочная смесь для узких швов, абрикосовый (1 - 6 мм)</t>
  </si>
  <si>
    <t>Сухая затирочная смесь для узких швов, персиковый (1 - 6 мм)</t>
  </si>
  <si>
    <t>Сухая затирочная смесь для узких швов, розовый (1 - 6 мм)</t>
  </si>
  <si>
    <t>Сухая затирочная смесь для узких швов, светло-розовый (1 - 6 мм)</t>
  </si>
  <si>
    <t>Сухая затирочная смесь для узких швов, серо-голубой (1 - 6 мм)</t>
  </si>
  <si>
    <t>Сухая затирочная смесь для узких швов, шоколадный (1 - 6 мм)</t>
  </si>
  <si>
    <t>Сухая затирочная смесь для узких швов, фисташковый (1 - 6 мм)</t>
  </si>
  <si>
    <t>Сухая затирочная смесь для широких швов, серый (3 - 20 мм)</t>
  </si>
  <si>
    <t>Сухая затирочная смесь для широких швов, светло-серый (3 - 20 мм)</t>
  </si>
  <si>
    <t>Сухая затирочная смесь для широких швов, светло-жёлтый (3 - 20 мм)</t>
  </si>
  <si>
    <t>Сухая затирочная смесь для широких швов, светло-зелёный (3 - 20 мм)</t>
  </si>
  <si>
    <t>Сухая затирочная смесь для широких швов, сандаловый (3 - 20 мм)</t>
  </si>
  <si>
    <t>Сухая затирочная смесь для широких швов, розовый (3 - 20 мм)</t>
  </si>
  <si>
    <t>Сухая затирочная смесь для широких швов, светло-синий (3 - 20 мм)</t>
  </si>
  <si>
    <t>Сухая затирочная смесь для широких швов, шоколадный (3 - 20 мм)</t>
  </si>
  <si>
    <t>Сухая затирочная смесь для широких швов, серо-бежевый (3 - 20 мм)</t>
  </si>
  <si>
    <t>Сухая затирочная смесь для широких швов, терракотовый (3 - 20 мм)</t>
  </si>
  <si>
    <t>Сухая затирочная смесь для широких швов, темно-коричневый (3 - 20 мм)</t>
  </si>
  <si>
    <t xml:space="preserve">Cменный "носик" для "Шприц-пистолет"    </t>
  </si>
  <si>
    <r>
      <t xml:space="preserve">Плиточный клей, СЕРЕБРИСТО-СЕРЫЙ/ затирочная смесь на эпоксидной основе с высокой химической стойкостью, 5 кг </t>
    </r>
    <r>
      <rPr>
        <sz val="12"/>
        <color rgb="FFFF0000"/>
        <rFont val="Times New Roman"/>
        <family val="1"/>
        <charset val="204"/>
      </rPr>
      <t xml:space="preserve"> </t>
    </r>
  </si>
  <si>
    <t>Вес, кг, НЕТТО</t>
  </si>
  <si>
    <t xml:space="preserve">Продукты системы мощения tubag </t>
  </si>
  <si>
    <t>550 шт/кор</t>
  </si>
  <si>
    <t>500 шт/кор</t>
  </si>
  <si>
    <t>420 шт/кор</t>
  </si>
  <si>
    <t>330 шт/кор</t>
  </si>
  <si>
    <t>260 шт/кор</t>
  </si>
  <si>
    <t>240 шт/кор</t>
  </si>
  <si>
    <t>200 шт/кор</t>
  </si>
  <si>
    <t>180 шт/кор</t>
  </si>
  <si>
    <t>160 шт/кор</t>
  </si>
  <si>
    <t>460 шт/кор</t>
  </si>
  <si>
    <t>410 шт/кор</t>
  </si>
  <si>
    <t>320 шт/кор</t>
  </si>
  <si>
    <t>280 шт/кор</t>
  </si>
  <si>
    <t>220 шт/кор</t>
  </si>
  <si>
    <t>370 шт/кор</t>
  </si>
  <si>
    <t>390 шт/кор</t>
  </si>
  <si>
    <t>270 шт/кор</t>
  </si>
  <si>
    <t>400 шт/кор</t>
  </si>
  <si>
    <t>Стена ISOL 120мм MS TERMOCLIP винтовой дюбель</t>
  </si>
  <si>
    <t>Стена ISOL 140мм MS TERMOCLIP винтовой дюбель</t>
  </si>
  <si>
    <t>Стена ISOL 160мм MS TERMOCLIPвинтовой дюбель</t>
  </si>
  <si>
    <t>Стена ISOL 180мм MS TERMOCLIP винтовой дюбель</t>
  </si>
  <si>
    <t>Стена ISOL 200мм MS TERMOCLIP винтовой дюбель</t>
  </si>
  <si>
    <t>Стена ISOL 220мм MS TERMOCLIP винтовой дюбель</t>
  </si>
  <si>
    <t>Стена ISOL 240мм MS TERMOCLIP винтовой дюбель</t>
  </si>
  <si>
    <t>Стена ISOL 260мм MS TERMOCLIP винтовой дюбель</t>
  </si>
  <si>
    <t>Стена ISOL 280мм MS TERMOCLIP винтовой дюбель</t>
  </si>
  <si>
    <t>RU-Стена 1MH 300мм TERMOCLIP забивной дюбель</t>
  </si>
  <si>
    <t>Стена 1MT 100мм TERMOCLIP забивной дюбель</t>
  </si>
  <si>
    <t>Стена 1MT 120мм TERMOCLIP забивной дюбель</t>
  </si>
  <si>
    <t>Стена 1MT 140мм TERMOCLIP забивной дюбель</t>
  </si>
  <si>
    <t>Стена 1MT 160мм TERMOCLIP забивной дюбель</t>
  </si>
  <si>
    <t>Стена 1MT 180мм TERMOCLIP забивной дюбель</t>
  </si>
  <si>
    <t>Стена 1MT 200мм TERMOCLIP забивной дюбель</t>
  </si>
  <si>
    <t>Стена 1MT 220мм TERMOCLIP забивной дюбель</t>
  </si>
  <si>
    <t>Стена 1MT 240мм TERMOCLIP забивной дюбель</t>
  </si>
  <si>
    <t>Стена 1MT 260мм TERMOCLIP забивной дюбель</t>
  </si>
  <si>
    <t>NF 2MH 140мм NORMOCLIP забивной дюбель</t>
  </si>
  <si>
    <t>NF 2MH 180мм NORMOCLIP забивной дюбель</t>
  </si>
  <si>
    <t>NF 2MH 220мм NORMOCLIP забивной дюбель</t>
  </si>
  <si>
    <t>NF 2MH 240мм NORMOCLIP забивной дюбель</t>
  </si>
  <si>
    <t>Стена 1MS 120мм TERMOCLIP винтовой дюбель</t>
  </si>
  <si>
    <t>Стена 1MS 180мм TERMOCLIP винтовой дюбель</t>
  </si>
  <si>
    <t>Стена 1MS 220мм TERMOCLIP винтовой дюбель</t>
  </si>
  <si>
    <t>Стена 1MS 260мм TERMOCLIP винтовой дюбель</t>
  </si>
  <si>
    <t>Стена 3 D60ммTermoclip, Тарельчатый элемент для крепления теплоизоляционных плит на деревянные основания, фанеру и цсп-панели.</t>
  </si>
  <si>
    <t>100 шт/кор</t>
  </si>
  <si>
    <t>300 шт/кор</t>
  </si>
  <si>
    <t>2,5 п.м</t>
  </si>
  <si>
    <t xml:space="preserve">Профиль цокольный Алюминивый 100 мм (толщина профиля 0,8 мм) </t>
  </si>
  <si>
    <t xml:space="preserve">Профиль цокольный Алюминивый 150 мм  (толщина профиля 0,9 мм) </t>
  </si>
  <si>
    <t>ND 8x60мм Дюбель д.цокольн.проф. 6051</t>
  </si>
  <si>
    <t>SSV 30мм Соедин. цокольн. проф. ПВХ 4603</t>
  </si>
  <si>
    <t>AS 3 Компенсатор д.цок.проф. ПВХ 6075</t>
  </si>
  <si>
    <t>AS 5 Компенсатор д.цок.проф. ПВХ 6076</t>
  </si>
  <si>
    <t>2,5 м.п</t>
  </si>
  <si>
    <t>2,4 м.п</t>
  </si>
  <si>
    <t xml:space="preserve">RU-TP-APT 12,5х12,5 Профиль-капельник </t>
  </si>
  <si>
    <r>
      <t xml:space="preserve">GWS Армирующая сетка 160 г/м2, прочность на разрыв (основа и уток) 2,0 кН/5 %, ячейка 4х4 мм, </t>
    </r>
    <r>
      <rPr>
        <b/>
        <sz val="12"/>
        <rFont val="Times New Roman"/>
        <family val="1"/>
        <charset val="204"/>
      </rPr>
      <t>50 м2</t>
    </r>
  </si>
  <si>
    <r>
      <t xml:space="preserve">PUG Сетка усиленная 200 г/м2, прочность на разрыв (основа и уток) 2,6 кН/5 %, ячейка 8х8 мм, </t>
    </r>
    <r>
      <rPr>
        <b/>
        <sz val="12"/>
        <rFont val="Times New Roman"/>
        <family val="1"/>
        <charset val="204"/>
      </rPr>
      <t>50 м2</t>
    </r>
  </si>
  <si>
    <r>
      <t xml:space="preserve">PGP Панцирная сетка 320 г/м2, прочность на разрыв (основа и уток) 3,6 кН/5 %, ячейка 8,5х8,5 мм, </t>
    </r>
    <r>
      <rPr>
        <b/>
        <sz val="12"/>
        <rFont val="Times New Roman"/>
        <family val="1"/>
        <charset val="204"/>
      </rPr>
      <t xml:space="preserve">25 м2 </t>
    </r>
  </si>
  <si>
    <r>
      <t>RU-TP-GE150 10х15 Профиль угловой с сеткой</t>
    </r>
    <r>
      <rPr>
        <b/>
        <sz val="12"/>
        <color indexed="8"/>
        <rFont val="Times New Roman"/>
        <family val="1"/>
        <charset val="204"/>
      </rPr>
      <t xml:space="preserve"> </t>
    </r>
  </si>
  <si>
    <r>
      <t xml:space="preserve">RU-TP-GLU </t>
    </r>
    <r>
      <rPr>
        <b/>
        <sz val="12"/>
        <rFont val="Times New Roman"/>
        <family val="1"/>
        <charset val="204"/>
      </rPr>
      <t xml:space="preserve">6мм </t>
    </r>
    <r>
      <rPr>
        <sz val="12"/>
        <rFont val="Times New Roman"/>
        <family val="1"/>
        <charset val="204"/>
      </rPr>
      <t xml:space="preserve">Профиль примыкания оконный с сеткой </t>
    </r>
  </si>
  <si>
    <r>
      <t xml:space="preserve">RU-TP-GLU </t>
    </r>
    <r>
      <rPr>
        <b/>
        <sz val="12"/>
        <rFont val="Times New Roman"/>
        <family val="1"/>
        <charset val="204"/>
      </rPr>
      <t xml:space="preserve">9мм </t>
    </r>
    <r>
      <rPr>
        <sz val="12"/>
        <rFont val="Times New Roman"/>
        <family val="1"/>
        <charset val="204"/>
      </rPr>
      <t xml:space="preserve">Профиль примыкания оконный с сеткой </t>
    </r>
  </si>
  <si>
    <r>
      <t xml:space="preserve">RU-TP-DFP V Профиль деформационный </t>
    </r>
    <r>
      <rPr>
        <b/>
        <sz val="12"/>
        <rFont val="Times New Roman"/>
        <family val="1"/>
        <charset val="204"/>
      </rPr>
      <t>V-образный</t>
    </r>
  </si>
  <si>
    <r>
      <t xml:space="preserve">RU-TP-DFP E Профиль деформационный </t>
    </r>
    <r>
      <rPr>
        <b/>
        <sz val="12"/>
        <rFont val="Times New Roman"/>
        <family val="1"/>
        <charset val="204"/>
      </rPr>
      <t>E-образный</t>
    </r>
  </si>
  <si>
    <r>
      <rPr>
        <b/>
        <sz val="20"/>
        <rFont val="Times New Roman"/>
        <family val="1"/>
        <charset val="204"/>
      </rPr>
      <t>АО «Зиверт рус»</t>
    </r>
    <r>
      <rPr>
        <sz val="10"/>
        <rFont val="Times New Roman"/>
        <family val="1"/>
        <charset val="204"/>
      </rPr>
      <t xml:space="preserve">
142407, Московская обл., г. Ногинск
Тер. Ногинск-Технопарк, д.12
info@quick-mix.com,  www.quick-mix.com/ru</t>
    </r>
  </si>
  <si>
    <t>KIP</t>
  </si>
  <si>
    <t>ПРАЙС - ЛИСТ</t>
  </si>
  <si>
    <t xml:space="preserve">ПРАЙС - ЛИСТ на  комплектующие для СФТК </t>
  </si>
  <si>
    <t>Информация носит рекомендательный характер:</t>
  </si>
  <si>
    <t>Цементные стяжки</t>
  </si>
  <si>
    <t>BASE ZFE-S</t>
  </si>
  <si>
    <t>Цементная быстротвердеющая высокопрочная мелкозернистая стяжка</t>
  </si>
  <si>
    <t>Минеральный адгезионный состав для цементных оснований</t>
  </si>
  <si>
    <t>PRIM MHB</t>
  </si>
  <si>
    <t>BA-LHM we</t>
  </si>
  <si>
    <t>BA-TDM</t>
  </si>
  <si>
    <t>Плиточные клея</t>
  </si>
  <si>
    <t>FLEX FKB</t>
  </si>
  <si>
    <t xml:space="preserve">РЕДАКЦИЯ №2_2022 </t>
  </si>
  <si>
    <t>RU-Porotherm TM 500kg WZI Leichtmauerm.</t>
  </si>
  <si>
    <t>RU-LSR-LM 20kg Leichtmauerm. m.Perlite</t>
  </si>
  <si>
    <t>RU-SKS-R 25kg Riemchen-Armierungsmoertel</t>
  </si>
  <si>
    <t>CG FK500 25кг  Улуч.унив.плит.клей</t>
  </si>
  <si>
    <t>CG SFK700 25кг  Эласт.выс.адг.плит.клей</t>
  </si>
  <si>
    <t>CG SM3-20 25кг серый Р-р-шлам д.затирки</t>
  </si>
  <si>
    <t>CG SM3-20 25кг антрацит Р-р-шлам д.затир</t>
  </si>
  <si>
    <t>CG SM3-20 25кг белый Р-р-шлам д.затирки</t>
  </si>
  <si>
    <t>RU-SPS 3,0mm 25kg weiß Scheibenputz</t>
  </si>
  <si>
    <t>RU-FLEX FKC 25kg Flexkleber Classic stra</t>
  </si>
  <si>
    <t>RU-FM-R.I 25kg пес-желт Шов р-р д/вентфа</t>
  </si>
  <si>
    <t>BA-KAS 25кг Клеев.+баз.штук.сост.д.СФТК</t>
  </si>
  <si>
    <t>BA-KBS 25 кг Клеев.сост.НЕ ПРОИЗВОДИМ</t>
  </si>
  <si>
    <t>BA-LHM gg 25кг граф-серый Цвет.кл.раство</t>
  </si>
  <si>
    <t>BA-LHM gs 25кг граф-черн.Цвет.кл.раствор</t>
  </si>
  <si>
    <t>BA-LHM be 25кг бежевый Цвет.кл.раствор</t>
  </si>
  <si>
    <t>BA-KGN 20kg шпаклевка,белая,пр-воБарнаул</t>
  </si>
  <si>
    <t>BA-LHM hgr25кг светло-серЦвет.кл.раствор</t>
  </si>
  <si>
    <t>BA-LHM hbr25кг светл-кор.Цвет.кл.раствор</t>
  </si>
  <si>
    <t>BA-NVL300 40кг серый д/уклад</t>
  </si>
  <si>
    <t>TK-NET 15х1m Дренажный мат</t>
  </si>
  <si>
    <t>глимс</t>
  </si>
  <si>
    <t>ZGS</t>
  </si>
  <si>
    <t>PGS</t>
  </si>
  <si>
    <t>PRIM DTG</t>
  </si>
  <si>
    <t>DICHT DA</t>
  </si>
  <si>
    <t xml:space="preserve">максим. Скидка </t>
  </si>
  <si>
    <t>продажа без ндс</t>
  </si>
  <si>
    <t>StPr 02.2022</t>
  </si>
  <si>
    <t>% повышение</t>
  </si>
  <si>
    <t>DB 03.2022</t>
  </si>
  <si>
    <t>Hadalan TB 12E</t>
  </si>
  <si>
    <t>Hadalan LF68 12P</t>
  </si>
  <si>
    <t>Hadalan TX 57DD</t>
  </si>
  <si>
    <t>TNF-b</t>
  </si>
  <si>
    <t>TNF-s</t>
  </si>
  <si>
    <t>TCE</t>
  </si>
  <si>
    <t>tubag PFK</t>
  </si>
  <si>
    <t>PFF</t>
  </si>
  <si>
    <t>PFF 1/2</t>
  </si>
  <si>
    <t>PFL2</t>
  </si>
  <si>
    <t>PFM2</t>
  </si>
  <si>
    <t>PFV 45</t>
  </si>
  <si>
    <t>TFL</t>
  </si>
  <si>
    <t>PLAN BS 15</t>
  </si>
  <si>
    <t>PLAN BS 35-S</t>
  </si>
  <si>
    <t xml:space="preserve">DICHT FDS 2K </t>
  </si>
  <si>
    <t>Адгезионные растворы</t>
  </si>
  <si>
    <t>Концентрированная грунтовка глубокого проникновения</t>
  </si>
  <si>
    <t>набор</t>
  </si>
  <si>
    <t>Дюбель тарельчатый  для СФТК пр-ва TERMOCLIP ( для основания от 600 до 1000 кг/м3 - винтовой; для основания более 1000 кг/м3 - забивной)</t>
  </si>
  <si>
    <t>Известково-цементная легкая штукатурка с перлитом (10 - 40 мм) ГЛ</t>
  </si>
  <si>
    <t>Самовыравнивающаяся быстротвердеющая напольная смесь (1 -10 мм), расход 1,5 кг/м2/1 мм ГЛ</t>
  </si>
  <si>
    <t>Самовыравнивающийся быстротвердеющий наливной пол (5 -35 мм), расход 1,8 кг/м2/1 мм  ГЛ</t>
  </si>
  <si>
    <t>Двухкомпонентный эластичный гидроизоляционный состав на цементной основе (2 - 2,5 мм), расход 1,6 кг/м2/1 мм ГЛ</t>
  </si>
  <si>
    <t xml:space="preserve">Известковая штукатурка </t>
  </si>
  <si>
    <r>
      <t xml:space="preserve">Шпатлевка на цементной основе для внутренних и наружных работ, серый, ГЛ </t>
    </r>
    <r>
      <rPr>
        <sz val="18"/>
        <color rgb="FFFF0000"/>
        <rFont val="Times New Roman"/>
        <family val="1"/>
        <charset val="204"/>
      </rPr>
      <t>новинка</t>
    </r>
  </si>
  <si>
    <r>
      <t xml:space="preserve">Шпатлевка на полимерной основе для внутренних работ, супербелая, ГЛ </t>
    </r>
    <r>
      <rPr>
        <sz val="18"/>
        <color rgb="FFFF0000"/>
        <rFont val="Times New Roman"/>
        <family val="1"/>
        <charset val="204"/>
      </rPr>
      <t>новинка</t>
    </r>
  </si>
  <si>
    <r>
      <rPr>
        <b/>
        <sz val="20"/>
        <rFont val="Times New Roman"/>
        <family val="1"/>
        <charset val="204"/>
      </rPr>
      <t>АО «Зиверт рус»</t>
    </r>
    <r>
      <rPr>
        <sz val="10"/>
        <rFont val="Times New Roman"/>
        <family val="1"/>
        <charset val="204"/>
      </rPr>
      <t xml:space="preserve">
142400, Московская обл., г. Ногинск
Тер. Ногинск-Технопарк, д.12
info@quick-mix.com,  www.quick-mix.com/ru</t>
    </r>
  </si>
  <si>
    <t>PFN30</t>
  </si>
  <si>
    <t xml:space="preserve">MEP </t>
  </si>
  <si>
    <t>Известково-цементная легкая штукатурка</t>
  </si>
  <si>
    <t>KGN</t>
  </si>
  <si>
    <t>KGL</t>
  </si>
  <si>
    <t>Highline</t>
  </si>
  <si>
    <t>it.-Glätte</t>
  </si>
  <si>
    <t>SK leicht</t>
  </si>
  <si>
    <t>MEKF</t>
  </si>
  <si>
    <t>Strasser  (PHG 360)</t>
  </si>
  <si>
    <t>tubag (PHG 410)</t>
  </si>
  <si>
    <t xml:space="preserve">quick-mix (PHG 220) </t>
  </si>
  <si>
    <t>Akurit (PHG 710, 720, 740, 750)</t>
  </si>
  <si>
    <t>курс</t>
  </si>
  <si>
    <t>Vesterol Gel 28OS, 5 l</t>
  </si>
  <si>
    <t>Vesterol SSW 18OS, 5 l</t>
  </si>
  <si>
    <t>VESTEROL Gel 28OS, 5 l</t>
  </si>
  <si>
    <t>Hadalan DQ0712 89M, серый</t>
  </si>
  <si>
    <t>Hadalan MST 89M, серый</t>
  </si>
  <si>
    <t>Hadalan MST 89M, зеленый</t>
  </si>
  <si>
    <t>Hadalan MST 89M, розовый</t>
  </si>
  <si>
    <t>Hadalan MST 89M, белый</t>
  </si>
  <si>
    <t>Hadalan MST 89M, черный</t>
  </si>
  <si>
    <t>Hadalan MST 89M, корич-серый</t>
  </si>
  <si>
    <t>Hadalan MST 89M, терракот</t>
  </si>
  <si>
    <t>Hadalan MST 89M, св- бежевый</t>
  </si>
  <si>
    <t>Hadalan MST 89M, красно- корич</t>
  </si>
  <si>
    <t>Hadalan MST 89M, св- серый</t>
  </si>
  <si>
    <t>Hadalan MST 89M, корич- серый</t>
  </si>
  <si>
    <t>Hadalan MST 89M, антрацит</t>
  </si>
  <si>
    <t>Hadalan MST 89M, смешанный, коричневй</t>
  </si>
  <si>
    <t>Hadalan MST 89M, серо- кремовый</t>
  </si>
  <si>
    <t>HADALAN SM 57DD</t>
  </si>
  <si>
    <t>HADALAN DQ0712 89M</t>
  </si>
  <si>
    <t>HADALAN MST 89M</t>
  </si>
  <si>
    <t>Hadalan MST 89M, серо-бежевый</t>
  </si>
  <si>
    <t>Hahne (PHG 309, PUG 170 / 350)</t>
  </si>
  <si>
    <t>Vesterol Gel 28OS, 20 l</t>
  </si>
  <si>
    <t>Vesterol SSW 18OS, 20 l</t>
  </si>
  <si>
    <t>VESTEROL SSW 18OS, 20 l</t>
  </si>
  <si>
    <t>RU-FM-R.N 25kg желто-оранж.Шов р-р д/вен</t>
  </si>
  <si>
    <t>MEP 30kg akurit Извест-цемент.штукатурка</t>
  </si>
  <si>
    <t xml:space="preserve">Цена рекомендованная с 05.2022 без НДС, руб. </t>
  </si>
  <si>
    <t xml:space="preserve">Цена рекомендованная 05.2022 с   НДС 20%, руб. </t>
  </si>
  <si>
    <r>
      <t xml:space="preserve">Цветной шовный раствор для СФТК с наружным  слоем из керамической плитки, графитово-чёрный                                                   </t>
    </r>
    <r>
      <rPr>
        <b/>
        <sz val="10"/>
        <color indexed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 xml:space="preserve">           </t>
    </r>
  </si>
  <si>
    <r>
      <t xml:space="preserve">Раствор для укладки природного камня, тёмно-коричневый                               </t>
    </r>
    <r>
      <rPr>
        <b/>
        <sz val="10"/>
        <color indexed="10"/>
        <rFont val="Times New Roman"/>
        <family val="1"/>
        <charset val="204"/>
      </rPr>
      <t xml:space="preserve">  </t>
    </r>
    <r>
      <rPr>
        <sz val="10"/>
        <rFont val="Times New Roman"/>
        <family val="1"/>
        <charset val="204"/>
      </rPr>
      <t xml:space="preserve">                         </t>
    </r>
  </si>
  <si>
    <r>
      <t>Трассовый раствор для заполнения швов для многоугольных плит, кремово-жёлтый</t>
    </r>
    <r>
      <rPr>
        <sz val="10"/>
        <color indexed="10"/>
        <rFont val="Times New Roman"/>
        <family val="1"/>
        <charset val="204"/>
      </rPr>
      <t xml:space="preserve">                                                                                        </t>
    </r>
  </si>
  <si>
    <r>
      <t>Трассовый раствор для заполнения швов для многоугольных плит, коричневый</t>
    </r>
    <r>
      <rPr>
        <b/>
        <sz val="10"/>
        <rFont val="Times New Roman"/>
        <family val="1"/>
        <charset val="204"/>
      </rPr>
      <t xml:space="preserve">                                                                                                </t>
    </r>
  </si>
  <si>
    <r>
      <t xml:space="preserve">Трассовый раствор для заполнения швов для многоугольных плит, тёмно-коричневый                                               </t>
    </r>
    <r>
      <rPr>
        <b/>
        <sz val="10"/>
        <rFont val="Times New Roman"/>
        <family val="1"/>
        <charset val="204"/>
      </rPr>
      <t xml:space="preserve">                                                                                      </t>
    </r>
  </si>
  <si>
    <r>
      <t xml:space="preserve">Инструмент для заполнения швов 28*19 (кельма)                         </t>
    </r>
    <r>
      <rPr>
        <b/>
        <sz val="10"/>
        <color indexed="10"/>
        <rFont val="Times New Roman"/>
        <family val="1"/>
        <charset val="204"/>
      </rPr>
      <t xml:space="preserve"> </t>
    </r>
  </si>
  <si>
    <r>
      <t xml:space="preserve">Нержавеющий мастерок для швов </t>
    </r>
    <r>
      <rPr>
        <b/>
        <sz val="10"/>
        <color indexed="8"/>
        <rFont val="Times New Roman"/>
        <family val="1"/>
        <charset val="204"/>
      </rPr>
      <t>8мм</t>
    </r>
    <r>
      <rPr>
        <sz val="10"/>
        <color indexed="8"/>
        <rFont val="Times New Roman"/>
        <family val="1"/>
        <charset val="204"/>
      </rPr>
      <t xml:space="preserve">                   </t>
    </r>
  </si>
  <si>
    <t>FLEX FKO</t>
  </si>
  <si>
    <t>FLEX PLK S2</t>
  </si>
  <si>
    <t>Плиточный клей универсальный белый (С2 ТЕ )</t>
  </si>
  <si>
    <t>FLEX FKU-w</t>
  </si>
  <si>
    <t>Плиточный клей оптимальный (CO)</t>
  </si>
  <si>
    <t xml:space="preserve">Плиточный клей базовый (C1 T) </t>
  </si>
  <si>
    <t>Плиточный клей высокоэластичный лёгкий, белый (C2 TE S2)</t>
  </si>
  <si>
    <t>спец цена, ручной ввод</t>
  </si>
  <si>
    <t xml:space="preserve">StPr 01/07/22 и далее... </t>
  </si>
  <si>
    <t xml:space="preserve">Цена рекомендованная с 07.2022 без НДС, руб. </t>
  </si>
  <si>
    <t xml:space="preserve">Цена рекомендованная 07.2022 с   НДС 20%, руб. </t>
  </si>
  <si>
    <t>DB 07.2022</t>
  </si>
  <si>
    <t>Цена рекомендо-ванная 07.2022  без   НДС, руб. *</t>
  </si>
  <si>
    <t>Цена рекомендо-ванная 07.2022 с НДС 20%, руб.*</t>
  </si>
  <si>
    <t>РАСПРОДАЕМ, закупка 2021</t>
  </si>
  <si>
    <t>РЕДАКЦИЯ №3_2022</t>
  </si>
  <si>
    <r>
      <t xml:space="preserve">Зимний легкий кладочный раствор "Leichtmauermörtel"                       </t>
    </r>
    <r>
      <rPr>
        <strike/>
        <sz val="11"/>
        <color rgb="FFFF0000"/>
        <rFont val="Cambria"/>
        <family val="1"/>
        <charset val="204"/>
      </rPr>
      <t xml:space="preserve">   </t>
    </r>
    <r>
      <rPr>
        <strike/>
        <sz val="11"/>
        <rFont val="Cambria"/>
        <family val="1"/>
        <charset val="204"/>
      </rPr>
      <t xml:space="preserve">                              </t>
    </r>
  </si>
  <si>
    <t>с01/08/2022</t>
  </si>
  <si>
    <t>FLEX FKS</t>
  </si>
  <si>
    <t>FLEX FKS 25kg  Плиточн.клей стандарт C2T</t>
  </si>
  <si>
    <t>новая позиция</t>
  </si>
  <si>
    <t>FLEX MBM</t>
  </si>
  <si>
    <r>
      <t xml:space="preserve">Плиточный клей среднеслойный (C2) </t>
    </r>
    <r>
      <rPr>
        <b/>
        <sz val="12"/>
        <color rgb="FFFF0000"/>
        <rFont val="Times New Roman"/>
        <family val="1"/>
        <charset val="204"/>
      </rPr>
      <t>НОВИНКА</t>
    </r>
  </si>
  <si>
    <r>
      <t xml:space="preserve">Плиточный клей стандарт (C2 T) </t>
    </r>
    <r>
      <rPr>
        <b/>
        <sz val="12"/>
        <color rgb="FFFF0000"/>
        <rFont val="Times New Roman"/>
        <family val="1"/>
        <charset val="204"/>
      </rPr>
      <t>НОВИНКА</t>
    </r>
  </si>
  <si>
    <t>ZMP</t>
  </si>
  <si>
    <t>ZMP 30kg akurit Цемент.штукат-ка</t>
  </si>
  <si>
    <r>
      <t xml:space="preserve">Цементная штукатурка </t>
    </r>
    <r>
      <rPr>
        <b/>
        <sz val="11"/>
        <color rgb="FFFF0000"/>
        <rFont val="Times New Roman"/>
        <family val="1"/>
        <charset val="204"/>
      </rPr>
      <t>НОВИНКА</t>
    </r>
  </si>
  <si>
    <t>с 09/2022</t>
  </si>
  <si>
    <t xml:space="preserve">StPr 01/09/22 и далее... </t>
  </si>
  <si>
    <t>StPr с 19/09/2022</t>
  </si>
  <si>
    <t>StPr с 19/09/2023</t>
  </si>
  <si>
    <t>StPr с 19/09/2024</t>
  </si>
  <si>
    <t>StPr с 19/09/2025</t>
  </si>
  <si>
    <t>StPr с 19/09/2026</t>
  </si>
  <si>
    <t>StPr с 19/09/2027</t>
  </si>
  <si>
    <t>новая входная с 01.10.2022</t>
  </si>
  <si>
    <t>поставщик АЛЬТА М</t>
  </si>
  <si>
    <t>HADALAN LF68 12P бесцветный</t>
  </si>
  <si>
    <t>HADALAN APW 9ZH</t>
  </si>
  <si>
    <t>HADALAN APB 9ZH</t>
  </si>
  <si>
    <t>HADALAN APT 9ZH</t>
  </si>
  <si>
    <t>HADALAN APL 9ZH</t>
  </si>
  <si>
    <t>HADALAN TKP 9ZH</t>
  </si>
  <si>
    <t>HADALAN FC240 22S</t>
  </si>
  <si>
    <t>HADALAN DS91 13P</t>
  </si>
  <si>
    <t>HADALAN FBA 32P</t>
  </si>
  <si>
    <t>HADALAN PUR Top 32P</t>
  </si>
  <si>
    <t>Quartz051 57M</t>
  </si>
  <si>
    <t>HADALAN ColourChips 89V</t>
  </si>
  <si>
    <t>HADALAN ColourPowder</t>
  </si>
  <si>
    <t>HADALAN Velo-Base</t>
  </si>
  <si>
    <t>HADALAN Velo-Flex</t>
  </si>
  <si>
    <t>HADALAN Velo-Seal</t>
  </si>
  <si>
    <t>VESTEROL TG 10D</t>
  </si>
  <si>
    <t>HADALAN Pripor 12E</t>
  </si>
  <si>
    <t>HADALAN EBG 13E</t>
  </si>
  <si>
    <t>HADALAN MBH 12E</t>
  </si>
  <si>
    <t>HADALAN EPUni 12E</t>
  </si>
  <si>
    <t>HADALAN IB20 54Z</t>
  </si>
  <si>
    <t>HADALAN Acryl 10D</t>
  </si>
  <si>
    <t>HADALAN LF41 12E</t>
  </si>
  <si>
    <t>HADALAN GVS 12E</t>
  </si>
  <si>
    <t>HADALAN Topcoat M 12P</t>
  </si>
  <si>
    <t>HADALAN Topcoat G 32P</t>
  </si>
  <si>
    <t>HADALAN BM2K 12P</t>
  </si>
  <si>
    <t>HADALAN FGM003 57M</t>
  </si>
  <si>
    <t>HADALAN FGM012 57M</t>
  </si>
  <si>
    <t>HADALAN PV 20D</t>
  </si>
  <si>
    <t>HADALAN EPV 38L</t>
  </si>
  <si>
    <t>HADALAN PUR Floor-E 13P</t>
  </si>
  <si>
    <t>HADALAN KS 13P бесцветный</t>
  </si>
  <si>
    <t>HADALAN FMC 57DD</t>
  </si>
  <si>
    <t>IMBERAL Aquarol 10D</t>
  </si>
  <si>
    <t>IMBERAL Aquarol Winter 16D</t>
  </si>
  <si>
    <t>PROLASTIC 55Z</t>
  </si>
  <si>
    <t>IMBERAL RSB 55Z</t>
  </si>
  <si>
    <t>ÖKOPLAST 1K 20B</t>
  </si>
  <si>
    <t>ÖKOPLAST 2K 20B</t>
  </si>
  <si>
    <t>IMBERAL DAB 30P</t>
  </si>
  <si>
    <t>HADALAN HV Uni 30 DD</t>
  </si>
  <si>
    <t>DAKORIT DV110 89V</t>
  </si>
  <si>
    <t>INTRASIT Poly-C1 54Z</t>
  </si>
  <si>
    <t>INTRASIT DSM-Pro 54Z</t>
  </si>
  <si>
    <t>DAKORIT Bituflex 20B</t>
  </si>
  <si>
    <t>DAKORIT Ruflex 20D</t>
  </si>
  <si>
    <t>DAKORIT PUR1K 30P</t>
  </si>
  <si>
    <t>INTRASIT VK 10A</t>
  </si>
  <si>
    <t>INTRASIT MEK 18OS</t>
  </si>
  <si>
    <t>INTRASIT BLK 18OS</t>
  </si>
  <si>
    <t>INTRASIT IC 28OS</t>
  </si>
  <si>
    <t>INTRASIT AS 88OS</t>
  </si>
  <si>
    <t>INTRASIT PU-Injekt 12P</t>
  </si>
  <si>
    <t>INTRASIT PU-Aquastop 11P</t>
  </si>
  <si>
    <t>Rührpaddel</t>
  </si>
  <si>
    <t>MK-Rührer</t>
  </si>
  <si>
    <t>LX-Rührer</t>
  </si>
  <si>
    <t>DLX-Rührer</t>
  </si>
  <si>
    <t>Polyamidwalze Premium 10</t>
  </si>
  <si>
    <t>Polyamidwalze Premium 25</t>
  </si>
  <si>
    <t>Polyamidwalze Spezial 10</t>
  </si>
  <si>
    <t>Polyamidwalze Spezial 25</t>
  </si>
  <si>
    <t>Entlüftungswalze Kunststoff-Stachel 25</t>
  </si>
  <si>
    <t>Entlüftungswalze Kunststoff-Stachel 50</t>
  </si>
  <si>
    <t>Entlüftungswalze Metall-Stachel 25</t>
  </si>
  <si>
    <t>Entlüftungswalze Metall-Stachel 50</t>
  </si>
  <si>
    <t>Walzenbügel variabel</t>
  </si>
  <si>
    <t xml:space="preserve">Hohlkellenkelle 30 </t>
  </si>
  <si>
    <t>Hohlkellenkelle 50</t>
  </si>
  <si>
    <t xml:space="preserve">Rakel         </t>
  </si>
  <si>
    <t xml:space="preserve">iTools Rakel </t>
  </si>
  <si>
    <t>Zahnleiste S8 / Breite 28 cm</t>
  </si>
  <si>
    <t>Zahnleiste S8 / Breite 56 cm</t>
  </si>
  <si>
    <t>Zahnleiste S6 / Breite 28 cm</t>
  </si>
  <si>
    <t>Zahnleiste S6 / Breite 56 cm</t>
  </si>
  <si>
    <t>Zahnleiste Spezial 95 / Breite 28 cm</t>
  </si>
  <si>
    <t>Zahnleiste Spezial 95 / Breite 56 cm</t>
  </si>
  <si>
    <t>Zahnleiste Spezial 48 / Breite 28 cm</t>
  </si>
  <si>
    <t>Zahnleiste Spezial 48 / Breite 56 cm</t>
  </si>
  <si>
    <t>Flexible Sicherheitsbrille Polyurethan</t>
  </si>
  <si>
    <t>РЕДАКЦИЯ №2_2022</t>
  </si>
  <si>
    <t xml:space="preserve">StPr 09/2022 </t>
  </si>
  <si>
    <t xml:space="preserve">Цена рекомендованная 08.2022  без   НДС, руб. </t>
  </si>
  <si>
    <t xml:space="preserve">Цена рекомендованная 08.2022 с   НДС 20%, руб. </t>
  </si>
  <si>
    <t>DB</t>
  </si>
  <si>
    <t xml:space="preserve"> Системы для санации и ухода</t>
  </si>
  <si>
    <t>Средство для удаления известкового налета</t>
  </si>
  <si>
    <t>EUR</t>
  </si>
  <si>
    <t>остатки 2021 года</t>
  </si>
  <si>
    <t xml:space="preserve">Песчаный компонент для получения водопроницаемого раствора, песочный </t>
  </si>
  <si>
    <t>Песчаный компонент для получения водопроницаемого раствора, базальт</t>
  </si>
  <si>
    <t>Песчаный компонент для получения водопроницаемого раствора, каменно-серый</t>
  </si>
  <si>
    <t>HADALAN TB 12E farblos</t>
  </si>
  <si>
    <t>Двухкомпонентное вяжущее «Twin Binder» для тротуарного песка и дренажных стяжек, бесцветный, набор (бутылка/бутылка)</t>
  </si>
  <si>
    <t>бутылка</t>
  </si>
  <si>
    <t>PFK</t>
  </si>
  <si>
    <t>Водопроницаемый раствор для заполнения швов  ширина шва ≥ 2 мм, черный</t>
  </si>
  <si>
    <t>Водопроницаемый раствор для заполнения швов  ширина шва ≥ 2 мм, бетонно- серый</t>
  </si>
  <si>
    <t>Водопроницаемый раствор для заполнения швов  ширина шва ≥ 2 мм, сланцево-серый</t>
  </si>
  <si>
    <t xml:space="preserve">Водопроницаемый раствор для заполнения швов  ширина шва ≥ 2 мм, песочный </t>
  </si>
  <si>
    <t xml:space="preserve">	Раствор для заполнения швов водонепроницаемый, серый    </t>
  </si>
  <si>
    <r>
      <t xml:space="preserve">Пропитка/ гидрофобизатор   </t>
    </r>
    <r>
      <rPr>
        <b/>
        <sz val="12"/>
        <color rgb="FFFF0000"/>
        <rFont val="Times New Roman"/>
        <family val="1"/>
        <charset val="204"/>
      </rPr>
      <t xml:space="preserve">  </t>
    </r>
  </si>
  <si>
    <t>банка</t>
  </si>
  <si>
    <t>Полиуретановое связующее, 1 кг</t>
  </si>
  <si>
    <t>Полиуретановое связующее, 5 кг</t>
  </si>
  <si>
    <t xml:space="preserve">PFF </t>
  </si>
  <si>
    <t>Раствор для заполнения швов брусчатки  (пешеходная нагрузка), песочный</t>
  </si>
  <si>
    <t>Раствор для заполнения швов брусчатки (пешеходная нагрузка), каменно-серый</t>
  </si>
  <si>
    <t>Раствор для заполнения швов брусчатки (пешеходная нагрузка), базальт</t>
  </si>
  <si>
    <t>Раствор для заполнения швов брусчатки  (легкая транспортная нагрузка), песочный</t>
  </si>
  <si>
    <t>Раствор для заполнения швов брусчатки  (легкая транспортная нагрузка), каменно-серый</t>
  </si>
  <si>
    <t>Раствор для заполнения швов брусчатки  (легкая транспортная нагрузка), базальт</t>
  </si>
  <si>
    <t>Раствор для заполнения швов брусчатки (средняя транспортная нагрузка), песочный</t>
  </si>
  <si>
    <t>Раствор для заполнения швов брусчатки  (средняя транспортная нагрузка), каменно-серый</t>
  </si>
  <si>
    <t>Раствор для заполнения швов брусчатки (средняя транспортная нагрузка), базальт</t>
  </si>
  <si>
    <t>Раствор для заполнения швов брусчатки (высокая транспортная нагрузка), песчаный</t>
  </si>
  <si>
    <t>Раствор для заполнения швов брусчатки (высокая транспортная нагрузка), каменно- серый</t>
  </si>
  <si>
    <t>Раствор для заполнения швов брусчатки (высокая транспортная нагрузка), базаль</t>
  </si>
  <si>
    <t>Раствор для заполнения швов брусчатки «FineLine», водопроницаемый, 2-х комп., песочный</t>
  </si>
  <si>
    <t>не можем привезти</t>
  </si>
  <si>
    <t>Раствор для заполнения швов брусчатки «FineLine», водопроницаемый, 2-х комп., бетонно- серый</t>
  </si>
  <si>
    <t>Раствор для заполнения швов брусчатки «FineLine», водопроницаемый, 2-х комп., сланец</t>
  </si>
  <si>
    <t xml:space="preserve">StPr 08/2022 </t>
  </si>
  <si>
    <t>DB 08.2022</t>
  </si>
  <si>
    <t>Hahne / Хане</t>
  </si>
  <si>
    <t>IMBERAL Grundmauerschutz- Cистемы для защиты фундамента</t>
  </si>
  <si>
    <t>IMBERAL Aquarol 10D rot</t>
  </si>
  <si>
    <t>Специальная грунтовка для гидроизоляции зданий, для минеральных оснований, красный</t>
  </si>
  <si>
    <t>IMBERAL Aquarol Winter 16D rot</t>
  </si>
  <si>
    <t>Специальная грунтовка для гидроизоляции зданий, для низких температур до -5°С, красный</t>
  </si>
  <si>
    <t>PROLASTIC 55Z grau</t>
  </si>
  <si>
    <t>Эластичное, полимермодифицированное толстослойное гидроизоляционное покрытие, серый. Набор- 2 комп.</t>
  </si>
  <si>
    <t>IMBERAL RSB 55Z rot</t>
  </si>
  <si>
    <t>Реактивная, быстросохнущая эластичная гидроизоляция, красный Набор- 2 комп.</t>
  </si>
  <si>
    <t>ÖKOPLAST 1K 20B schwarz</t>
  </si>
  <si>
    <t>Битумное толстослойное гидроизоляционное покрытие с полистиролом, черный</t>
  </si>
  <si>
    <t>ÖKOPLAST 2K 20B schwarz</t>
  </si>
  <si>
    <t>Битумное толстослойное гидроизоляционное покрытие армированное фиброй, черный, набор (ведро/мешок)</t>
  </si>
  <si>
    <t>IMBERAL DAB 30P grau</t>
  </si>
  <si>
    <t>Эластичная гидроизоляция из жидкого полимера для сложных элементов, серый</t>
  </si>
  <si>
    <t>INTRASIT Mauerwerkssanierung- Cистемы для санации кладки</t>
  </si>
  <si>
    <t>INTRASIT VK 10A farblos</t>
  </si>
  <si>
    <t>Состав для силикатизации против капиллярного подсоса в кладочных и бетонных конструкциях, бесцветный</t>
  </si>
  <si>
    <t>INTRASIT MEK 18OS farblos</t>
  </si>
  <si>
    <t>Концентрированная микроэмульсия для устройства горизонтальной отсечной гидроизоляции, бесцветный</t>
  </si>
  <si>
    <t>INTRASIT BLK 18OS farblos</t>
  </si>
  <si>
    <t>Концентрат для устройства горизонтальной отсечной гидроизоляции методом инъектирования (в отверстия под низким давлением)</t>
  </si>
  <si>
    <t>Инъекционный крем для устройства горизонтальной отсечной гидроизоляции</t>
  </si>
  <si>
    <t>Инъекционный крем для устройства горизонтальной отсечной гидроизоляции, мягкая упаковка</t>
  </si>
  <si>
    <t>туба</t>
  </si>
  <si>
    <t>Гидроизоляционные стержни для устройства горизонтальной отсечной гидроизоляции, 10 шт</t>
  </si>
  <si>
    <t>Полиуретановая эластичная инъекционная смола</t>
  </si>
  <si>
    <t>Полиуретановая смола для инъектирования водоносных трещин</t>
  </si>
  <si>
    <t>INTRASIT Poly-C1 54Z grau</t>
  </si>
  <si>
    <t>2К полимерцементная герметизирующая масса, 1,5-5 мм, серый, набор (канистра/мешок)</t>
  </si>
  <si>
    <t>INTRASIT DSM-Pro 54Z grau</t>
  </si>
  <si>
    <t>2К гидроизоляционный и защитный состав для бетона и кладки, трещиностойкий, серый, Набор- 2 комп.</t>
  </si>
  <si>
    <t>VESTEROL Gel 28OS farblos</t>
  </si>
  <si>
    <t>Силановый гидрофобизирующий гель для впитывающих минеральных оснований, бесцветный</t>
  </si>
  <si>
    <t>VESTEROL SSW 18OS farblos</t>
  </si>
  <si>
    <t>Силан-силоксановая эмульсия для гидрофобизации поверхностей, бесцветный</t>
  </si>
  <si>
    <t>HADALAN Bodenschutz/Balkonschutz- Системы для защиты пола / балкона</t>
  </si>
  <si>
    <t>VESTEROL TG 10D farblos</t>
  </si>
  <si>
    <t>Грунтовка глубокого проникновения для обработки и укрепления поверхности, бесцветный</t>
  </si>
  <si>
    <t>HADALAN Acryl 10D steingrau ca. RAL 7030</t>
  </si>
  <si>
    <t>Эпоксидное паропроницаемое покрытие, устойчивое к осмосу, наносимое валиком, каменно-серый RAL 7030</t>
  </si>
  <si>
    <t>HADALAN LF41 12E steingrau ca. RAL 7030</t>
  </si>
  <si>
    <t xml:space="preserve">Эпоксидное паропроницаемое покрытие, устойчивое к осмосу, наносимое валиком, Набор, каменно-серый RAL 7030. </t>
  </si>
  <si>
    <t>Эпоксидное паропроницаемое покрытие, устойчивое к осмосу, наносимое валиком, каменно-серый RAL 7030, набор (ведро/ведро)</t>
  </si>
  <si>
    <t>HADALAN LF41 12E kieselgrau ca. RAL 7032</t>
  </si>
  <si>
    <t>Эпоксидное паропроницаемое покрытие, устойчивое к осмосу, наносимое валиком, галечный серый RAL 7032</t>
  </si>
  <si>
    <t>Эпоксидное паропроницаемое покрытие, устойчивое к осмосу, наносимое валиком, галечный серый RAL 7032, набор (ведро/ведро)</t>
  </si>
  <si>
    <t>HADALAN LF41 12E lichtgrau ca. RAL 7035</t>
  </si>
  <si>
    <t>Эпоксидное паропроницаемое покрытие, устойчивое к осмосу, наносимое валиком, светло-серый RAL 7035</t>
  </si>
  <si>
    <t>Эпоксидное паропроницаемое покрытие, устойчивое к осмосу, наносимое валиком, светло-серый RAL 7035, набор (ведро/ведро)</t>
  </si>
  <si>
    <t>HADALAN Pripor 12E rot</t>
  </si>
  <si>
    <t>Грунтовка и защитное покрытие для запечатывания пор, тиксотропное, Набор, красный</t>
  </si>
  <si>
    <t>HADALAN GVS 12E farblos</t>
  </si>
  <si>
    <t>Грунтовочное, выравнивающее и защитное покрытие, бесцветный</t>
  </si>
  <si>
    <t>Грунтовочное, выравнивающее и защитное покрытие, бесцветный, набор (ведро/ведро)</t>
  </si>
  <si>
    <t>HADALAN GVS 12E steingrau ca. RAL 7030</t>
  </si>
  <si>
    <t>Грунтовочное, выравнивающее и защитное покрытие,  каменно-серый RAL 7030</t>
  </si>
  <si>
    <t>Грунтовочное, выравнивающее и защитное покрытие, каменно-серый RAL 7030, набор (ведро/ведро)</t>
  </si>
  <si>
    <t>HADALAN GVS 12E kieselgrau RAL 7032</t>
  </si>
  <si>
    <t>Грунтовочное, выравнивающее и защитное покрытие, галечный серый RAL 7032</t>
  </si>
  <si>
    <t>Грунтовочное, выравнивающее и защитное покрытие,  галечный серый RAL 7032, набор (ведро/ведро)</t>
  </si>
  <si>
    <t>HADALAN GVS 12E lichtgrau ca. RAL 7035</t>
  </si>
  <si>
    <t>Грунтовочное, выравнивающее и защитное покрытие,  светло-серый RAL 7035</t>
  </si>
  <si>
    <t>Грунтовочное, выравнивающее и защитное покрытие, светло-серый RAL 7035, набор (ведро/ведро)</t>
  </si>
  <si>
    <t>HADALAN PUR Floor-E 13P farblos</t>
  </si>
  <si>
    <t>Полиуретановое выравнивающее покрытие, цветное, эластичное, бесцветный</t>
  </si>
  <si>
    <t>HADALAN PUR Floor-E 13P steingrau ca. RAL 7030</t>
  </si>
  <si>
    <t>Полиуретановое выравнивающее покрытие, цветное, эластичное, каменно-серый RAL 7030</t>
  </si>
  <si>
    <t>HADALAN PUR Floor-E 13P kieselgrau ca. RAL 7032</t>
  </si>
  <si>
    <t>Полиуретановое выравнивающее покрытие, цветное, эластичное, галечный серый RAL 7032</t>
  </si>
  <si>
    <t>HADALAN KS 13P farblos</t>
  </si>
  <si>
    <t>Клеевой слой для щебня и гравия, бесцветный</t>
  </si>
  <si>
    <t>HADALAN EPUni 12E farblos</t>
  </si>
  <si>
    <t>Универсальная эпоксидная смола для грунтования, анкеровки и приготовления полимерных растворов, бесцветный</t>
  </si>
  <si>
    <t>Универсальная эпоксидная смола для грунтования, анкеровки и приготовления полимерных растворов, бесцветный, набор (ведро/ведро)</t>
  </si>
  <si>
    <t>HADALAN EBG 13E farblos</t>
  </si>
  <si>
    <t>Дисперсия эпоксидной смолы, вяжущее и грунтовка, бесцветный</t>
  </si>
  <si>
    <t>HADALAN MBH 12E farblos</t>
  </si>
  <si>
    <t>Многофункциональная эпоксидная смола для широкого спектра применения, бесцветный</t>
  </si>
  <si>
    <t>Многофункциональная эпоксидная смола для широкого спектра применения, бесцветный, набор (ведро/ведро)</t>
  </si>
  <si>
    <t>HADALAN Velo-Base transparent</t>
  </si>
  <si>
    <t>Высокоскоростное грунтовочное и герметизирующее покрытие, жесткое, прозрачный, набор (ведро/ведро)</t>
  </si>
  <si>
    <t>HADALAN Velo-Flex transparent</t>
  </si>
  <si>
    <t>Высокоскоростное грунтовочное и герметизирующее покрытие, эластичное, прозрачный, набор (ведро/ведро)</t>
  </si>
  <si>
    <t>HADALAN IB20 54Z grau</t>
  </si>
  <si>
    <t>Промышленный пол для функциональных, высокопрочных поверхностей, серый</t>
  </si>
  <si>
    <t>HADALAN FBA 32P silbergrau, ca. RAL 7001</t>
  </si>
  <si>
    <t>Эластичный гидроизоляционный и износостойкий слой для балконов, серебристо-серый RAL 7001</t>
  </si>
  <si>
    <t>HADALAN FBA 32P kieselgrau ca. RAL 7032</t>
  </si>
  <si>
    <t>Эластичный гидроизоляционный и износостойкий слой для балконов, галечный серый RAL 7032</t>
  </si>
  <si>
    <t>HADALAN DS91 13P grau</t>
  </si>
  <si>
    <t>Гидроизоляционный слой для балконов, лоджий и аркад, серый, набор (ведро/бутылка)</t>
  </si>
  <si>
    <t>Гидроизоляционный слой для балконов, лоджий и аркад, серый</t>
  </si>
  <si>
    <t>HADALAN Velo-Seal transparent</t>
  </si>
  <si>
    <t>Высокоскоростной гидроизоляционный и износостойкий слой, прозрачный, набор (ведро/ведро)</t>
  </si>
  <si>
    <t>HADALAN Topcoat M 12P farblos</t>
  </si>
  <si>
    <t>Герметизирующее полиуретановое покрытие, матовое, бесцветный, набор (ведро/бутылка)</t>
  </si>
  <si>
    <t>HADALAN Topcoat G 32P farblos</t>
  </si>
  <si>
    <t>Герметизирующее полиуретановое дисперсионное покрытие, блестящее, бесцветный</t>
  </si>
  <si>
    <t>HADALAN PUR Top 32P transparent seidenmatt</t>
  </si>
  <si>
    <t>Защитное и герметизирующее покрытие для наружных площадок, прозрачный матовый шелк</t>
  </si>
  <si>
    <t>HADALAN PUR Top 32P transparent glänzend</t>
  </si>
  <si>
    <t>Защитное и герметизирующее покрытие для наружных площадок, прозрачный глянцевый</t>
  </si>
  <si>
    <t>HADALAN LF68 12P farblos</t>
  </si>
  <si>
    <t>Полиуретановое вяжущее для натурального камня и декоративных кварцевых покрытий, бесцветный</t>
  </si>
  <si>
    <t>HADALAN BM2K 12P farblos</t>
  </si>
  <si>
    <t>Полиуретановое вяжущее для покрытий из натурального камня и декоративного кварца, эластичное, бесцветный, Набор (канистра/канистра)</t>
  </si>
  <si>
    <t>HADALAN FGM003 57M grau</t>
  </si>
  <si>
    <t>Смесь наполнителей для изготовления текучих полимерных составов, 0 - 0,3 мм, серый</t>
  </si>
  <si>
    <t>HADALAN FGM003 57M weiss</t>
  </si>
  <si>
    <t>Смесь наполнителей для изготовления текучих полимерных составов, 0 - 0,3 мм, белый</t>
  </si>
  <si>
    <t>HADALAN FGM012 57M grau</t>
  </si>
  <si>
    <t>Смесь наполнителей для изготовления шпаклевочных полимерных составов, 0 - 1,2 мм, серый</t>
  </si>
  <si>
    <t>HADALAN FGM012 57M anthrazit</t>
  </si>
  <si>
    <t>Смесь наполнителей для изготовления шпаклевочных полимерных составов, 0 - 1,2 мм, антрацит</t>
  </si>
  <si>
    <t>HADALAN FMC 57DD classic-beige</t>
  </si>
  <si>
    <t>Наполнитель Multicolor для изготовления декоративных напольных покрытий, классический-бежевый</t>
  </si>
  <si>
    <t>HADALAN FMC 57DD kontrast-grau</t>
  </si>
  <si>
    <t>Наполнитель Multicolor для изготовления декоративных напольных покрытий, контрастно-серый</t>
  </si>
  <si>
    <t>HADALAN DQ0712 89M grau</t>
  </si>
  <si>
    <t>Декоративный кварцевый песок, 0,7-1,2 мм, cерый</t>
  </si>
  <si>
    <t>Quartz051 57M sand</t>
  </si>
  <si>
    <t>Кварцевый песок горячей сушки 0,5-1 мм, песочный</t>
  </si>
  <si>
    <t>HADALAN MST 89M grau</t>
  </si>
  <si>
    <t>Мраморная крошка, 2-4 мм, серый</t>
  </si>
  <si>
    <t>HADALAN MST 89M grün</t>
  </si>
  <si>
    <t>Мраморная крошка, 2-4 мм, зеленый</t>
  </si>
  <si>
    <t>HADALAN MST 89M rose</t>
  </si>
  <si>
    <t>Мраморная крошка, 2-4 мм,  розовый</t>
  </si>
  <si>
    <t>HADALAN MST 89M weiss</t>
  </si>
  <si>
    <t>Мраморная крошка, 2-4 мм, белый</t>
  </si>
  <si>
    <t>HADALAN MST 89M schwarz</t>
  </si>
  <si>
    <t>Мраморная крошка, 2-4 мм, черный</t>
  </si>
  <si>
    <t>HADALAN MST 89M braun-grau</t>
  </si>
  <si>
    <t>Мраморная крошка, 2-4 мм, коричнево-серый</t>
  </si>
  <si>
    <t>HADALAN MST 89M terrakotta</t>
  </si>
  <si>
    <t>Мраморная крошка, 2-4 мм, терракотта</t>
  </si>
  <si>
    <t>HADALAN MST 89M hellbeige</t>
  </si>
  <si>
    <t>Мраморная крошка, 2-4 мм, светло-бежевый</t>
  </si>
  <si>
    <t>HADALAN MST 89M rotbraun</t>
  </si>
  <si>
    <t>Мраморная крошка, 2-4 мм, красно-коричневый</t>
  </si>
  <si>
    <t>HADALAN MST 89M hellgrau</t>
  </si>
  <si>
    <t>Мраморная крошка, 2-4 мм, светло-серый</t>
  </si>
  <si>
    <t>HADALAN MST 89M braun-creme</t>
  </si>
  <si>
    <t>Мраморная крошка, 2-4 мм, кремово-коричневый</t>
  </si>
  <si>
    <t>HADALAN MST 89M anthrazit</t>
  </si>
  <si>
    <t>Мраморная крошка, 2-4 мм, антрацит</t>
  </si>
  <si>
    <t>HADALAN MST 89M grau-beige</t>
  </si>
  <si>
    <t>Мраморная крошка, 2-4 мм, серо-бежевый</t>
  </si>
  <si>
    <t>HADALAN MST 89M braun-gemischt</t>
  </si>
  <si>
    <t>Мраморная крошка, 2-4 мм, коричневый смешанный</t>
  </si>
  <si>
    <t>HADALAN MST 89M grau-creme</t>
  </si>
  <si>
    <t>Мраморная крошка, 2-4 мм, серо-кремовый</t>
  </si>
  <si>
    <t>HADALAN SM 57DD weiss</t>
  </si>
  <si>
    <t>Загуститель для систем покрытий, белый</t>
  </si>
  <si>
    <t>HADALAN PV 20D farblos</t>
  </si>
  <si>
    <t>Заполнитель пор для HADALAN MST 89M внутри помещений, бесцветный</t>
  </si>
  <si>
    <t>HADALAN FC240 22S grau</t>
  </si>
  <si>
    <t>Герметик и клей на основе гибридного полимера, серый</t>
  </si>
  <si>
    <t>HADALAN HV Uni 30 DD farblos</t>
  </si>
  <si>
    <t>Универсальный усилитель адгезии, светостойкий, бесцветный</t>
  </si>
  <si>
    <t>HADALAN EPV 38L farblos</t>
  </si>
  <si>
    <t>Смесь растворителей/разбавитель продуктов на основе растворителей, бесцветный</t>
  </si>
  <si>
    <t>Профиль угловой с капельником, 1,2 п.м.</t>
  </si>
  <si>
    <t>штука</t>
  </si>
  <si>
    <t>Профиль торцевой напольный, 2,5 п.м.</t>
  </si>
  <si>
    <t>Профиль торцевой настенный, 2,5 п.м.</t>
  </si>
  <si>
    <t>Профиль торцевой лестничный, 2,5 п.м.</t>
  </si>
  <si>
    <t>Профиль торцевой лестничный, перфорированный, 2,5 п.м.</t>
  </si>
  <si>
    <t>HADALAN ColourChips 89V bicolor anthrazit</t>
  </si>
  <si>
    <t>Цветные флоки для декоративного оформления поверхности, антрацит</t>
  </si>
  <si>
    <t>коробка</t>
  </si>
  <si>
    <t>HADALAN ColourChips 89V bicolor cappucino</t>
  </si>
  <si>
    <t>Цветные флоки для декоративного оформления поверхности, каппучино</t>
  </si>
  <si>
    <t>HADALAN ColourChips 89V bicolor grau</t>
  </si>
  <si>
    <t>Цветные флоки для декоративного оформления поверхности, серый</t>
  </si>
  <si>
    <t>HADALAN ColourChips 89V bicolor vanille</t>
  </si>
  <si>
    <t>Цветные флоки для декоративного оформления поверхности, ваниль</t>
  </si>
  <si>
    <t>HADALAN ColourChips 89V creme</t>
  </si>
  <si>
    <t>Цветные флоки для декоративного оформления поверхности, кремовый</t>
  </si>
  <si>
    <t>HADALAN ColourChips 89V dunkelgrau</t>
  </si>
  <si>
    <t>Цветные флоки для декоративного оформления поверхности, темно-серый</t>
  </si>
  <si>
    <t>HADALAN ColourChips 89V hellgrau</t>
  </si>
  <si>
    <t>Цветные флоки для декоративного оформления поверхности, светло-серый</t>
  </si>
  <si>
    <t>HADALAN ColourChips 89V Mix grau/weiß</t>
  </si>
  <si>
    <t>Цветные флоки для декоративного оформления поверхности, серый/белый (микс)</t>
  </si>
  <si>
    <t>HADALAN ColourChips 89V schwarz</t>
  </si>
  <si>
    <t>Цветные флоки для декоративного оформления поверхности, черный</t>
  </si>
  <si>
    <t>HADALAN ColourChips 89V tabak</t>
  </si>
  <si>
    <t>Цветные флоки для декоративного оформления поверхности, табачный</t>
  </si>
  <si>
    <t>HADALAN ColourChips 89V  taubenblau</t>
  </si>
  <si>
    <t>Цветные флоки для декоративного оформления поверхности, сизый</t>
  </si>
  <si>
    <t>HADALAN ColourChips 89V weiß</t>
  </si>
  <si>
    <t>Цветные флоки для декоративного оформления поверхности,  белый</t>
  </si>
  <si>
    <t>HADALAN ColourChips 89V ziegelrot</t>
  </si>
  <si>
    <t>Цветные флоки для декоративного оформления поверхности, кирпичный</t>
  </si>
  <si>
    <t>HADALAN ColourPowder RAL 1015 hellelfenbein</t>
  </si>
  <si>
    <t>Порошковый цветной пигмент для окрашивания покрытия, RAL 1015 светлая слоновая кость</t>
  </si>
  <si>
    <t>HADALAN ColourPowder RAL 1019 graubeige</t>
  </si>
  <si>
    <t>Порошковый цветной пигмент для окрашивания покрытия, RAL 1019 серо-бежевый</t>
  </si>
  <si>
    <t>HADALAN ColourPowder RAL 1023 verkehrsgelb</t>
  </si>
  <si>
    <t>Порошковый цветной пигмент для окрашивания покрытия, RAL 1023 транспортный желтый</t>
  </si>
  <si>
    <t>HADALAN ColourPowder RAL 3020 verkehrsrot</t>
  </si>
  <si>
    <t>Порошковый цветной пигмент для окрашивания покрытия, RAL 3020 транспортный красный</t>
  </si>
  <si>
    <t>HADALAN ColourPowder RAL 5005 signalblau</t>
  </si>
  <si>
    <t>Порошковый цветной пигмент для окрашивания покрытия, RAL 5005 сигнальный синий</t>
  </si>
  <si>
    <t>HADALAN ColourPowder RAL 6024 verkehrsgrün</t>
  </si>
  <si>
    <t>Порошковый цветной пигмент для окрашивания покрытия, RAL 6024 транспортный зеленый</t>
  </si>
  <si>
    <t>HADALAN ColourPowder RAL 7006 beigegrau</t>
  </si>
  <si>
    <t>Порошковый цветной пигмент для окрашивания покрытия, RAL 7006 бежево-серый</t>
  </si>
  <si>
    <t>HADALAN ColourPowder RAL 7013 braungrau</t>
  </si>
  <si>
    <t>Порошковый цветной пигмент для окрашивания покрытия, RAL 7013 коричнево-серый</t>
  </si>
  <si>
    <t>HADALAN ColourPowder RAL 7016 anthrazitgrau</t>
  </si>
  <si>
    <t>Порошковый цветной пигмент для окрашивания покрытия, RAL 7016 антрацитово-серый</t>
  </si>
  <si>
    <t>HADALAN ColourPowder RAL 7030 steingrau</t>
  </si>
  <si>
    <t>Порошковый цветной пигмент для окрашивания покрытия, RAL 7030 каменно-серый</t>
  </si>
  <si>
    <t>HADALAN ColourPowder RAL 7032 kieselgrau</t>
  </si>
  <si>
    <t>Порошковый цветной пигмент для окрашивания покрытия, RAL 7032 галечный серый</t>
  </si>
  <si>
    <t>HADALAN ColourPowder RAL 7035 lichtgrau</t>
  </si>
  <si>
    <t>Порошковый цветной пигмент для окрашивания покрытия, RAL 7035 светло-серый</t>
  </si>
  <si>
    <t>HADALAN ColourPowder RAL 7040 fenstergrau</t>
  </si>
  <si>
    <t>Порошковый цветной пигмент для окрашивания покрытия, RAL 7040 серое окно</t>
  </si>
  <si>
    <t>HADALAN ColourPowder RAL 9005 tiefschwarz</t>
  </si>
  <si>
    <t>Порошковый цветной пигмент для окрашивания покрытия, RAL 9005 глубокий черный</t>
  </si>
  <si>
    <t>HADALAN ColourPowder RAL 9010 reinweiß</t>
  </si>
  <si>
    <t>Порошковый цветной пигмент для окрашивания покрытия, RAL 9010 чистый белый</t>
  </si>
  <si>
    <t>DAKORIT Dachschutz - Cистемы для защиты крыши</t>
  </si>
  <si>
    <t>DAKORIT Bituflex 20B schwarz</t>
  </si>
  <si>
    <t>Битумное окрасочное покрытие для гидроизоляции кровель, высокоэластичное, черный</t>
  </si>
  <si>
    <t>DAKORIT Ruflex 20D ziegelrot</t>
  </si>
  <si>
    <t>Эластичное гидроизоляционное покрытие для кровель, цветное, кирпично-красный</t>
  </si>
  <si>
    <t>DAKORIT Ruflex 20D anthrazit</t>
  </si>
  <si>
    <t>Эластичное гидроизоляционное покрытие для кровель, цветное, антрацит</t>
  </si>
  <si>
    <t>DAKORIT Ruflex 20D kieselgrau</t>
  </si>
  <si>
    <t>Эластичное гидроизоляционное покрытие для кровель, цветное, галечный серый</t>
  </si>
  <si>
    <t>DAKORIT PUR1K 30P silber</t>
  </si>
  <si>
    <t>Жидкий полимер для бесшовной, эластичной гидроизоляции кровель, серебряный</t>
  </si>
  <si>
    <t>Нетканое полотно для армирования кровельной гидроизоляции, 70 кв.м.</t>
  </si>
  <si>
    <t>24 ROL</t>
  </si>
  <si>
    <t>Нетканое полотно для армирования кровельной гидроизоляции, 20 кв.м.</t>
  </si>
  <si>
    <t>Zubehör - Рабочий инструмент</t>
  </si>
  <si>
    <t>Rührpaddel M14</t>
  </si>
  <si>
    <t>Насадка для смесителя для смешивания 2-компонентных битумных толстослойных покрытий</t>
  </si>
  <si>
    <t>MK-Rührer Ø 135 mm M14</t>
  </si>
  <si>
    <t>Насадка для смесителя для смешивания растворов всех видов, стяжек и штукатурок</t>
  </si>
  <si>
    <t>LX-Rührer  Ø 90 mm</t>
  </si>
  <si>
    <t>Насадка для смесителя для смешивания красок, дисперсий, полимерных наплных смесей и герметиков</t>
  </si>
  <si>
    <t>DLX-Rührer  Ø 90 mm</t>
  </si>
  <si>
    <t>Насадка для смесителя для смешивания выравнивающих составов, растворов, гидроизоляционных шламов и безбитумных герметиков</t>
  </si>
  <si>
    <t>DLX-Rührer  Ø 120 mm M14</t>
  </si>
  <si>
    <t>DLX-Rührer  Ø 150 mm M14</t>
  </si>
  <si>
    <t>Валик полиамидный Премиум 10 см</t>
  </si>
  <si>
    <t>NEW</t>
  </si>
  <si>
    <t>ДРУГАЯ формула</t>
  </si>
  <si>
    <t>Валик полиамидный Премиум 25 см</t>
  </si>
  <si>
    <t>Валик полиамидный Специальный 10 см</t>
  </si>
  <si>
    <t>Валик полиамидный Специальный 25 см</t>
  </si>
  <si>
    <t>Вентиляционный ролик Пластиковый  25 см</t>
  </si>
  <si>
    <t>Вентиляционный ролик Пластиковый  50 см</t>
  </si>
  <si>
    <t>Вентиляционный ролик Металлический  25 см</t>
  </si>
  <si>
    <t>Вентиляционный ролик Металлический  50 см</t>
  </si>
  <si>
    <t>Держатель -скоба для вентиляционных валиков раздвижная 40-60 см</t>
  </si>
  <si>
    <t>Шпатель радиус 30 мм</t>
  </si>
  <si>
    <t>Шпатель радиус 50 мм</t>
  </si>
  <si>
    <t>Ракель 28 см</t>
  </si>
  <si>
    <t>Ракель iTools 56 см с ручкой</t>
  </si>
  <si>
    <t>Зубчатая планка сменная для ракеля S8 / ширина 28 см (10 шт = 1 упаковка)</t>
  </si>
  <si>
    <t>Зубчатая планка сменная для ракеля S8 / ширина 56 см (10 шт = 1 упаковка)</t>
  </si>
  <si>
    <t>Зубчатая планка сменная для ракеля S6 / ширина 28 см (10 шт = 1 упаковка)</t>
  </si>
  <si>
    <t>Зубчатая планка сменная для ракеля S6 / ширина 56 см (10 шт = 1 упаковка)</t>
  </si>
  <si>
    <t>Зубчатая планка сменная для ракеля специальная 95 / ширина 28 см (10 шт = 1 упаковка)</t>
  </si>
  <si>
    <t>Зубчатая планка сменная для ракеля специальная 95 / ширина 56 см (10 шт = 1 упаковка)</t>
  </si>
  <si>
    <t>Зубчатая планка сменная для ракеля специальная 48 / ширина 28 см (10 шт = 1 упаковка)</t>
  </si>
  <si>
    <t>Зубчатая планка сменная для ракеля  специальная 48 / ширина 56 см (10 шт = 1 упаковка)</t>
  </si>
  <si>
    <t>Полиуретановые гибкие защитные очки</t>
  </si>
  <si>
    <t>прайс 28.07.2022</t>
  </si>
  <si>
    <t>HADALAN LF68 12P</t>
  </si>
  <si>
    <t>HADALAN KS 13P</t>
  </si>
  <si>
    <t>Polyamidwalze Premium</t>
  </si>
  <si>
    <t>Polyamidwalze Spezial</t>
  </si>
  <si>
    <t>Entlüftungswalze</t>
  </si>
  <si>
    <t>Walzenbügel</t>
  </si>
  <si>
    <t>Hohlkellenkelle</t>
  </si>
  <si>
    <t>Rakel</t>
  </si>
  <si>
    <t>iTools Rakel</t>
  </si>
  <si>
    <t>Zahnleiste S8</t>
  </si>
  <si>
    <t>Zahnleiste S6</t>
  </si>
  <si>
    <t>Zahnleiste Spezial 95</t>
  </si>
  <si>
    <t>Zahnleiste Spezial 48</t>
  </si>
  <si>
    <t>Flexible Sicherheitsbrille</t>
  </si>
  <si>
    <t>РЕДАКЦИЯ 04.05.2022</t>
  </si>
  <si>
    <t xml:space="preserve">Цена рекомендованная  без   НДС, руб. </t>
  </si>
  <si>
    <t xml:space="preserve">Цена рекомендованная с   НДС 20%, руб. </t>
  </si>
  <si>
    <t>Системы фасадные теплоизоляционные композиционные (СФТК) ПРАЙС_ЛИСТ 1.1</t>
  </si>
  <si>
    <t xml:space="preserve">Клеевые и базовые  штукатурные составы для СФТК  LOBATHERM с декоративным штукатурным слоем </t>
  </si>
  <si>
    <r>
      <t xml:space="preserve">*на условиях единовременной отгрузки 20,4 тонн самовывоза с завода г.Барнаул, </t>
    </r>
    <r>
      <rPr>
        <b/>
        <sz val="16"/>
        <color rgb="FFFF0000"/>
        <rFont val="Times New Roman"/>
        <family val="1"/>
        <charset val="204"/>
      </rPr>
      <t>максимальная скидка определяется "Коммерческими условиями"</t>
    </r>
  </si>
  <si>
    <t>Продукты системы мощения tubag для укладки тротуарного и природного камня ПРАЙС-ЛИСТ 1.1</t>
  </si>
  <si>
    <t>Системы кладочных растворов Landhausmörtel ПРАЙС-ЛИСТ 1.2</t>
  </si>
  <si>
    <t>Цветной кладочный раствор "Landhausmörtel", графитово-черный</t>
  </si>
  <si>
    <t>Артикулы отгружаемые поштучно без оплаты за комплектацию</t>
  </si>
  <si>
    <t xml:space="preserve">комплектующие для СФТК </t>
  </si>
  <si>
    <t>StPr 01/07</t>
  </si>
  <si>
    <t>RU-BKW 25kg Natursteinkleber super</t>
  </si>
  <si>
    <t>RU-MB8 C35/45 25kg Sanierspritzbeton</t>
  </si>
  <si>
    <t>RU-TFP grau 25kg Trass-Fugenmörtel Polyg</t>
  </si>
  <si>
    <t>RU-VZplus.A 30kg alab.weiß VOR-Mauermört</t>
  </si>
  <si>
    <t>RU-VZ plus.B 30kg hellbeige VOR-Mauermör</t>
  </si>
  <si>
    <t>RU-VZ plus.C 30kg hellgrau VOR-Mauermört</t>
  </si>
  <si>
    <t>RU-VZ plus.D 30kg graph.grau VOR-Mauerm.</t>
  </si>
  <si>
    <t>RU-VZ plus.H 30kg graph.schw VOR-Mauerm.</t>
  </si>
  <si>
    <t>RU-VZplus.T 30kg stahlgrau VOR-Mauermört</t>
  </si>
  <si>
    <t>RU-VZplus.E 30kg anthr.grau VOR-Mauermör</t>
  </si>
  <si>
    <t>RU-UNI-TOP250 25kg grau Korund</t>
  </si>
  <si>
    <t>RU-VKplus 30kg grau</t>
  </si>
  <si>
    <t>RU-VKplus.a 30kg alabasterweiß</t>
  </si>
  <si>
    <t>RU-VKplus.b 30kg hellbeige</t>
  </si>
  <si>
    <t>RU-VKplus.c 30kg hellgrau</t>
  </si>
  <si>
    <t>RU-VKplus.d 30kg grafitgrau</t>
  </si>
  <si>
    <t>RU-VKplus.e 30kg anthrazitgrau</t>
  </si>
  <si>
    <t>RU-VKplus.f 30kg dunkelbraun</t>
  </si>
  <si>
    <t>RU-VKplus.g 30kg rotbraun</t>
  </si>
  <si>
    <t>RU-VKplus.h 30kg grafitschwarz</t>
  </si>
  <si>
    <t>RU-VKplus.i 30kg sandgelb</t>
  </si>
  <si>
    <t>RU-VKplus.k 30kg creme fraiche</t>
  </si>
  <si>
    <t>RU-VKplus.n 30kg gelborange</t>
  </si>
  <si>
    <t>RU-VKplus.p 30kg hellbraun</t>
  </si>
  <si>
    <t>RU-VKplus.r 30kg lachsorange</t>
  </si>
  <si>
    <t>RU-VKplus.s 30kg kupferbraun</t>
  </si>
  <si>
    <t>RU-VKplus.t 30kg stahlgrau</t>
  </si>
  <si>
    <t>RU-VKplus.u 30kg erbsengrün</t>
  </si>
  <si>
    <t>RU-MZ1 30kg Zement-Maschinenputz</t>
  </si>
  <si>
    <t>RU-MM4 25kg С30/37 Sanierspritzmörtel</t>
  </si>
  <si>
    <t>RU-VK01 30kg grau</t>
  </si>
  <si>
    <t>RU-VK01.a 30kg alabasterweiß</t>
  </si>
  <si>
    <t>RU-VK01.b 30kg hellbeige</t>
  </si>
  <si>
    <t>RU-VK01.c 30kg hellgrau</t>
  </si>
  <si>
    <t>RU-VK01.d 30kg grafitgrau</t>
  </si>
  <si>
    <t>RU-VK01.e 30kg anthrazitgrau</t>
  </si>
  <si>
    <t>RU-VK01.f 30kg dunkelbraun</t>
  </si>
  <si>
    <t>RU-VK01.g 30kg rotbraun</t>
  </si>
  <si>
    <t>RU-VK01.h 30kg grafitschwarz</t>
  </si>
  <si>
    <t>RU-VK01.i 30kg sandgelb</t>
  </si>
  <si>
    <t>RU-VK01.k 30kg creme fraiche</t>
  </si>
  <si>
    <t>RU-VK01.n 30kg gelborange</t>
  </si>
  <si>
    <t>RU-VK01.p 30kg hellbraun</t>
  </si>
  <si>
    <t>RU-VK01.r 30kg lachsorange</t>
  </si>
  <si>
    <t>RU-VK01.s 30kg kupferbraun</t>
  </si>
  <si>
    <t>RU-VK01.t 30kg stahlgrau</t>
  </si>
  <si>
    <t>RU-VK01.u 30kg erbsengrün</t>
  </si>
  <si>
    <t>RU-VK01.bw 30kg beigeweiß</t>
  </si>
  <si>
    <t>RU-VK plus.BW 30kg beige-weiß VOR-Mauerm</t>
  </si>
  <si>
    <t>RU-VK 01.DG 30kg dkl.-grau VOR-Mauermört</t>
  </si>
  <si>
    <t>RU-VK 01.GR 30kg grau VOR-Mauermörtel</t>
  </si>
  <si>
    <t>RU-PORO-Terca beige 25kg Mauermörtel</t>
  </si>
  <si>
    <t>RU-PORO-Terca grau 25kg Mauermörtel</t>
  </si>
  <si>
    <t>RU-RAUF-Fassade 25kg sandgelb Mauermörte</t>
  </si>
  <si>
    <t>RU-RAUF-Fassade 25kg hellgrau Mauermörte</t>
  </si>
  <si>
    <t>RU-RAUF-Fassade 25kg hellbraun Mauermört</t>
  </si>
  <si>
    <t>RU-RAUF-Fassade 25kg alab.weiss Mauermör</t>
  </si>
  <si>
    <t>RU-LHM be 25kg beige Landhausmörtel</t>
  </si>
  <si>
    <t>RU-LHM gr 25kg grau Landhausmörtel</t>
  </si>
  <si>
    <t>RU-LHM hbr 25kg hellbraun Landhausmörtel</t>
  </si>
  <si>
    <t>RU-VM01 30kg grau</t>
  </si>
  <si>
    <t>RU-VM01.a 30kg alabasterweiß</t>
  </si>
  <si>
    <t>RU-VM01.b 30kg hellbeige</t>
  </si>
  <si>
    <t>RU-VM01.c 30kg hellgrau</t>
  </si>
  <si>
    <t>RU-VM01.d 30kg grafitgrau</t>
  </si>
  <si>
    <t>RU-VM01.e 30kg anthrazitgrau</t>
  </si>
  <si>
    <t>RU-VM01.f 30kg dunkelbraun</t>
  </si>
  <si>
    <t>RU-VM01.g 30kg rotbraun</t>
  </si>
  <si>
    <t>RU-VM01.h 30kg grafitschwarz</t>
  </si>
  <si>
    <t>RU-VM01.i 30kg sandgelb</t>
  </si>
  <si>
    <t>RU-VM01.k 30kg creme fraiche</t>
  </si>
  <si>
    <t>RU-VM01.n 30kg gelborange</t>
  </si>
  <si>
    <t>RU-VM01.p 30kg hellbraun</t>
  </si>
  <si>
    <t>RU-VM01.r 30kg lachsorange</t>
  </si>
  <si>
    <t>RU-VM01.s 30kg kupferbraun</t>
  </si>
  <si>
    <t>RU-VM01.t 30kg stahlgrau</t>
  </si>
  <si>
    <t>RU-VM01.u 30kg erbsengrün</t>
  </si>
  <si>
    <t>RU-VM01.bw 30kg beigeweiß</t>
  </si>
  <si>
    <t>RU-LHM hgr 25kg hellgrau Landhausmörtel</t>
  </si>
  <si>
    <t>RU-LHM we 25kg weiss Landhausmörtel</t>
  </si>
  <si>
    <t>RU-VK01.bw  30kg Winter beigeweiß</t>
  </si>
  <si>
    <t>RU-VK01.a   30kg Winter alabasterweiß</t>
  </si>
  <si>
    <t>RU-VK01.b   30kg Winter hellbeige</t>
  </si>
  <si>
    <t>RU-LHM be Winte 25kg beige-weiß Landhaus</t>
  </si>
  <si>
    <t>RU-VM01.a   30kg Winter alabasterweiß</t>
  </si>
  <si>
    <t>RU-VM01.b   30kg Winter hellbeige</t>
  </si>
  <si>
    <t>RU-LHM we Winte 25kg weiß Landhausmörtel</t>
  </si>
  <si>
    <t>RU-VZ01.a   30kg Winter alabasterweiß</t>
  </si>
  <si>
    <t>RU-VZ01.b   30kg Winter hellbeige</t>
  </si>
  <si>
    <t>RU-VZ01.a 30kg alabasterweiß</t>
  </si>
  <si>
    <t>RU-VZ01.b 30kg hellbeige</t>
  </si>
  <si>
    <t>RU-VZ01.c 30kg hellgrau</t>
  </si>
  <si>
    <t>RU-VZ01.d 30kg grafitgrau</t>
  </si>
  <si>
    <t>RU-VZ01.e 30kg anthrazitgrau</t>
  </si>
  <si>
    <t>RU-VZ01.f 30kg dunkelbraun</t>
  </si>
  <si>
    <t>RU-VZ01.g 30kg rotbraun</t>
  </si>
  <si>
    <t>RU-VZ01.h 30kg grafitschwarz</t>
  </si>
  <si>
    <t>RU-VZ01.i 30kg sandgelb</t>
  </si>
  <si>
    <t>RU-VZ01.k 30kg creme fraiche</t>
  </si>
  <si>
    <t>RU-VZ01.n 30kg gelborange</t>
  </si>
  <si>
    <t>RU-VZ01.p 30kg hellbraun</t>
  </si>
  <si>
    <t>RU-VZ01.r 30kg lachsorange</t>
  </si>
  <si>
    <t>RU-VZ01.s 30kg kupferbraun</t>
  </si>
  <si>
    <t>RU-VZ01.t 30kg stahlgrau</t>
  </si>
  <si>
    <t>RU-VZ01.u 30kg erbsengrün</t>
  </si>
  <si>
    <t>RU-VZ01.Kolumba 30kg</t>
  </si>
  <si>
    <t>RU-VZ01.e Winte 30kg anthr-grau VOR-Maue</t>
  </si>
  <si>
    <t>RU-VM01.e Winte 30kg anthr-grau VOR-Maue</t>
  </si>
  <si>
    <t>RU-VKplus.a 1000kg alabasterweiß</t>
  </si>
  <si>
    <t>RU-VZ01.T Winte 30kg stahlgrau V.O.R.Mau</t>
  </si>
  <si>
    <t>RU-VKplus.b 1000kg hellbeige</t>
  </si>
  <si>
    <t>RU-VZ01.AG 30kg anthr-grau VOR-Mauermört</t>
  </si>
  <si>
    <t>RU-VKplus.c 1000kg hellgrau</t>
  </si>
  <si>
    <t>RU-VZ01.BW 30kg beigeweiß VOR-Mauermörte</t>
  </si>
  <si>
    <t>RU-VKplus.d 1000kg grafitgrau</t>
  </si>
  <si>
    <t>RU-BRAER FL75 25kg weiß Farb.Mauermörtel</t>
  </si>
  <si>
    <t>RU-VKplus.e 1000kg anthrazitgrau</t>
  </si>
  <si>
    <t>RU-BRAER FL75 25 kg beige Farb.Mauermört</t>
  </si>
  <si>
    <t>RU-VKplus.f 1000kg dunkelbraun</t>
  </si>
  <si>
    <t>RU-BRAER FL75 25kg graf.schw.Farb.Mauerm</t>
  </si>
  <si>
    <t>RU-VKplus.g 1000kg rotbraun</t>
  </si>
  <si>
    <t>RU-BRAER FL75 25kg grau Farb.Mauermörtel</t>
  </si>
  <si>
    <t>RU-VKplus.h 1000kg grafitschwarz</t>
  </si>
  <si>
    <t>RU-BRAER FL75 25kg braun Farb.Mauermörte</t>
  </si>
  <si>
    <t>RU-VKplus.i 1000kg sandgelb</t>
  </si>
  <si>
    <t>RU--VM01.H M10 30kg grafitschwarz</t>
  </si>
  <si>
    <t>RU-VKplus.K 1000kg creme fraiche</t>
  </si>
  <si>
    <t>RU-VZ01.D M10 30kg grafitgrau</t>
  </si>
  <si>
    <t>RU-VKplus.n 1000kg gelborange</t>
  </si>
  <si>
    <t>RU-VK01.D M10 30kg grafitgrau</t>
  </si>
  <si>
    <t>RU-VKplus.p 1000kg hellbraun</t>
  </si>
  <si>
    <t>RU-BRS 25kg Beton-/ Reparaturspachtel D</t>
  </si>
  <si>
    <t>RU-VKplus.r 1000kg lachsorange</t>
  </si>
  <si>
    <t>RU-FM.a 30kg alabasterweiß</t>
  </si>
  <si>
    <t>RU-VKplus.s 1000kg kupferbraun</t>
  </si>
  <si>
    <t>RU-FM.b 30kg hellbeige</t>
  </si>
  <si>
    <t>RU-VKplus.t 1000kg stahlgrau</t>
  </si>
  <si>
    <t>RU-FM.c 30kg hellgrau</t>
  </si>
  <si>
    <t>RU-VKplus.u 1000kg erbsengrün</t>
  </si>
  <si>
    <t>RU-FM.d 30kg grafitgrau</t>
  </si>
  <si>
    <t>RU-FM.e 30kg anthrazitgrau</t>
  </si>
  <si>
    <t>RU-FM.f 30kg dunkelbraun</t>
  </si>
  <si>
    <t>RU-VK01.a 1000kg alabasterweiß</t>
  </si>
  <si>
    <t>RU-FM.g 30kg rotbraun</t>
  </si>
  <si>
    <t>RU-VK01.b 1000kg hellbeige</t>
  </si>
  <si>
    <t>RU-FM.h 30kg grafitschwarz</t>
  </si>
  <si>
    <t>RU-VK01.c 1000kg hellgrau</t>
  </si>
  <si>
    <t>RU-FM.i 30kg sandgelb</t>
  </si>
  <si>
    <t>RU-VK01.d 1000kg grafitgrau</t>
  </si>
  <si>
    <t>RU-FM.k 30kg creme fraiche</t>
  </si>
  <si>
    <t>RU-VK01.e 1000kg anthrazitgrau</t>
  </si>
  <si>
    <t>RU-FM.n 30kg gelborange</t>
  </si>
  <si>
    <t>RU-VK01.f 1000kg dunkelbraun</t>
  </si>
  <si>
    <t>RU-FM.p 30kg hellbraun</t>
  </si>
  <si>
    <t>RU-VK01.g 1000kg rotbraun</t>
  </si>
  <si>
    <t>RU-FM.r 30kg lachsorange</t>
  </si>
  <si>
    <t>RU-VK01.h 1000kg grafitschwarz</t>
  </si>
  <si>
    <t>RU-FM.s 30kg kupferbraun</t>
  </si>
  <si>
    <t>RU-VK01.i 1000kg sandgelb</t>
  </si>
  <si>
    <t>RU-FM.t 30kg stahlgrau</t>
  </si>
  <si>
    <t>RU-VK01.K 1000kg creme fraiche</t>
  </si>
  <si>
    <t>RU-FM.u 30kg erbsengrün</t>
  </si>
  <si>
    <t>RU-VK01.n 1000kg gelborange</t>
  </si>
  <si>
    <t>RU-SKS grau 25kg Spachtel/Klebemörtel</t>
  </si>
  <si>
    <t>RU-VK01.p 1000kg hellbraun</t>
  </si>
  <si>
    <t>RU-MKE 30kg Kalk-Maschinenputz</t>
  </si>
  <si>
    <t>RU-VK01.r 1000kg lachsorange</t>
  </si>
  <si>
    <t>RU-TNM-flex  25kg Trass Natursteinmörtel</t>
  </si>
  <si>
    <t>RU-VK01.s 1000kg kupferbraun</t>
  </si>
  <si>
    <t>RU-MS WA 30kg Maschinensockelputz</t>
  </si>
  <si>
    <t>RU-VK01.t 1000kg stahlgrau</t>
  </si>
  <si>
    <t>RU-K01 40kg Kalk-Zement-Mauer-u.Putzm.</t>
  </si>
  <si>
    <t>RU-VK01.u 1000kg erbsengrün</t>
  </si>
  <si>
    <t>RU-Z01 40kg Zementmörtel</t>
  </si>
  <si>
    <t>RU-ZM 25kg Reparaturmörtel</t>
  </si>
  <si>
    <t>RU-GBK 25kg Porenbetonkleber</t>
  </si>
  <si>
    <t>RU-EB 25kg Estrichbeton</t>
  </si>
  <si>
    <t>RU-VM01.a 1000kg alabasterweiß</t>
  </si>
  <si>
    <t>RU-ESB 25kg Estrich-Schnellbindemittel</t>
  </si>
  <si>
    <t>RU-VM01.b 1000kg hellbeige</t>
  </si>
  <si>
    <t>RU-SZE 25kg Schnellzementestrich</t>
  </si>
  <si>
    <t>RU-VM01.c 1000kg hellgrau</t>
  </si>
  <si>
    <t>RU-KM 25kg Universalmörtel</t>
  </si>
  <si>
    <t>RU-VM01.d 1000kg grafitgrau</t>
  </si>
  <si>
    <t>RU-FK100  25kg Fliesenkleber</t>
  </si>
  <si>
    <t>RU-VM01.e 1000kg anthrazitgrau</t>
  </si>
  <si>
    <t>RU-LM21-P 17,5kg Leichtmauerm. Perlite</t>
  </si>
  <si>
    <t>RU-VM01.f 1000kg dunkelbraun</t>
  </si>
  <si>
    <t>RU-LM36 30kg Leichtmauermörtel</t>
  </si>
  <si>
    <t>RU-VM01.g 1000kg rotbraun</t>
  </si>
  <si>
    <t>RU-RSP 25kg Renovier-Schnellputz</t>
  </si>
  <si>
    <t>RU-VM01.h 1000kg grafitschwarz</t>
  </si>
  <si>
    <t>RU-RA20 25kg Renovierausgleich</t>
  </si>
  <si>
    <t>RU-VM01.i 1000kg sandgelb</t>
  </si>
  <si>
    <t>RU-RE50 25kg Renovierestrich</t>
  </si>
  <si>
    <t>RU-VM01.K 1000kg creme fraiche</t>
  </si>
  <si>
    <t>RU-ZE04 25kg Zement-Fein-Estrich 0-4mm</t>
  </si>
  <si>
    <t>RU-VM01.n 1000kg gelborange</t>
  </si>
  <si>
    <t>RU-B04 40kg Estrich/Beton</t>
  </si>
  <si>
    <t>RU-VM01.p 1000kg hellbraun</t>
  </si>
  <si>
    <t>RU-BRS25 Beton-u.Reparaturspachtel</t>
  </si>
  <si>
    <t>RU-VM01.r 1000kg lachsorange</t>
  </si>
  <si>
    <t>RU-FX600  25kg Fliesenkleber flexibel</t>
  </si>
  <si>
    <t>RU-VM01.s 1000kg kupferbraun</t>
  </si>
  <si>
    <t>RU-FX900  25kg Flexkleber</t>
  </si>
  <si>
    <t>RU-VM01.t 1000kg stahlgrau</t>
  </si>
  <si>
    <t>RU-Z01/4 40kg Zementmörtel grob</t>
  </si>
  <si>
    <t>RU-VM01.u 1000kg erbsengrün</t>
  </si>
  <si>
    <t>RU-Z05 40kg Zementputzmörtel</t>
  </si>
  <si>
    <t>RU-SKS weiß 25kg Spachtel/Klebemörtel</t>
  </si>
  <si>
    <t>RU-RZB25 Ruck-Zuck-Beton</t>
  </si>
  <si>
    <t>RU-MLL 30kg Luftporen-Leichtputz</t>
  </si>
  <si>
    <t>RU-VZ01.a 1000kg alabasterweiß</t>
  </si>
  <si>
    <t>RU-QV 1000-4 25kg Quellvergussmörtel/-be</t>
  </si>
  <si>
    <t>RU-VZ01.b 1000kg hellbeige</t>
  </si>
  <si>
    <t>RU-US600-1 25kg Unterstopfmörtel</t>
  </si>
  <si>
    <t>RU-VZ01.c 1000kg hellgrau</t>
  </si>
  <si>
    <t>RU-NVL 300 40kg Naturstein-Verlegemörtel</t>
  </si>
  <si>
    <t>RU-VZ01.d 1000kg grafitgrau</t>
  </si>
  <si>
    <t>RU-TDM 40kg Trass-Drainagemörtel</t>
  </si>
  <si>
    <t>RU-VZ01.e 1000kg anthrazitgrau</t>
  </si>
  <si>
    <t>RU-TPM04  40kg Trass Pflastermörtel</t>
  </si>
  <si>
    <t>RU-VZ01.f 1000kg dunkelbraun</t>
  </si>
  <si>
    <t>RU-TPM-D04 40kg Trass Pflastermörtel dra</t>
  </si>
  <si>
    <t>RU-VZ01.g 1000kg rotbraun</t>
  </si>
  <si>
    <t>RU-MZ 1h 30kg Zement-Maschinenputz</t>
  </si>
  <si>
    <t>RU-VZ01.h 1000kg grafitschwarz</t>
  </si>
  <si>
    <t>RU-LP18FLnwa 25kg Leichtp. m.Polystyrol</t>
  </si>
  <si>
    <t>RU-VZ01.i 1000kg sandgelb</t>
  </si>
  <si>
    <t>RU-LP18FL wa 25kg Leichtp. m.Polystyrol</t>
  </si>
  <si>
    <t>RU-VZ01.K 1000kg creme fraiche</t>
  </si>
  <si>
    <t>RU-LP18nwa 30kg Leichtputz</t>
  </si>
  <si>
    <t>RU-LP18 wa 30kg Leichtputz m.Polystyrol</t>
  </si>
  <si>
    <t>RU-VZ01.K 1000kg hellbraun</t>
  </si>
  <si>
    <t>RU-MK3 30kg Kalk-Zement-Maschinenputz</t>
  </si>
  <si>
    <t>RU-VZ01.r 1000kg lachsorange</t>
  </si>
  <si>
    <t>RU-MK3H 30kg Kalk-Zement-Maschinenputz</t>
  </si>
  <si>
    <t>RU-VZ01.s 1000kg kupferbraun</t>
  </si>
  <si>
    <t>RU-FK300  25kg Fliesenkleber</t>
  </si>
  <si>
    <t>RU-VZ01.t 1000kg stahlgrau</t>
  </si>
  <si>
    <t>RU-RKS 25kg Riemchen-Klebemörtel</t>
  </si>
  <si>
    <t>RU-VZ01.u 1000kg erbsengrün</t>
  </si>
  <si>
    <t>RU-RFS/gr 25kg grau Riemchen-Fugenmörtel</t>
  </si>
  <si>
    <t>RU-RFS/bw 25kg beigeweiß Riemchen-Fugenm</t>
  </si>
  <si>
    <t>RU-RFS/gw 25kg grauweiß Riemchen-Fugenmö</t>
  </si>
  <si>
    <t>RU-VZ01.n 1000kg gelborange</t>
  </si>
  <si>
    <t>RU-SAN-A 30kg Sanier-Ausgleichsputz</t>
  </si>
  <si>
    <t>RU-RAS 25kg Riemchen-Armierungsmörtel</t>
  </si>
  <si>
    <t>RU-MZ4 30kg Vorspritzmörtel</t>
  </si>
  <si>
    <t>RU-H4 25kg Haftbrücke</t>
  </si>
  <si>
    <t>RU-MK900 25kg Marmorkleber weiß</t>
  </si>
  <si>
    <t>RU-MFR 25kg Mineralischer Faser Renovier</t>
  </si>
  <si>
    <t>RU-MDS 25kg mineralische Dichtschlämme</t>
  </si>
  <si>
    <t>RU-K01.5 40kg Zargenvergußmörtel</t>
  </si>
  <si>
    <t>RU-QV 1000-1 25kg Quellvergußmörtel</t>
  </si>
  <si>
    <t>RU-K09 F 40kg Dachdeckermörtel mit Faser</t>
  </si>
  <si>
    <t>RU-HM2a 40kg Hintermauermörtel</t>
  </si>
  <si>
    <t>RU-KFF 40kg Kalk-Zement-Haftputz</t>
  </si>
  <si>
    <t>RU-K11 25kg kKalk-Feinputz/Schweißmörtel</t>
  </si>
  <si>
    <t>RU-ZHB 25 kg Zement-Haftbrücke</t>
  </si>
  <si>
    <t>RU-EM 25kg Eckschienenmörtel</t>
  </si>
  <si>
    <t>RU-US600-4 25kg Unterstopfmörtel</t>
  </si>
  <si>
    <t>RU-FBR300gr 25kg Fugenbreit grau</t>
  </si>
  <si>
    <t>RU-FAM300 25kg Fliesenansetzmörtel</t>
  </si>
  <si>
    <t>RU-MS-KS 20kg Spachtelm. f. Mineralpl.</t>
  </si>
  <si>
    <t>RU-FG300 25kg Fugengrau</t>
  </si>
  <si>
    <t>RU-MPL 30kg Luftporen Leichtputz</t>
  </si>
  <si>
    <t>RU-FBR300si 25kg Fugenbreit silberg</t>
  </si>
  <si>
    <t>RU-FBR300an 25kg Fugenbreit anthraz</t>
  </si>
  <si>
    <t>RU-MPL nwa 30kg Maschinenputz leicht</t>
  </si>
  <si>
    <t>RU-K01 30kg Kalk-Zement-Mauer-u.Putzm.</t>
  </si>
  <si>
    <t>RU-ZE04 40kg Zement-Fein-Estrich 0-4mm</t>
  </si>
  <si>
    <t>RU-SPSweiß  2mm 30kg Scheibenputz</t>
  </si>
  <si>
    <t>RU-RK 25kg Klebemörtel f Plansteine</t>
  </si>
  <si>
    <t>RU-GES 25kg Renovierestrich</t>
  </si>
  <si>
    <t>RU-YTONG-grau 25kg Klebemörtel</t>
  </si>
  <si>
    <t>RU-YTONG-weiß 25kg Klebemörtel</t>
  </si>
  <si>
    <t>RU-FBK 25kg Flexklebersuper</t>
  </si>
  <si>
    <t>RU-BK 25kg Fliesenkleber Extraklasse</t>
  </si>
  <si>
    <t>RU-MRP 2,5mm 25kg Münchner Rauputz</t>
  </si>
  <si>
    <t>RU-SPU 2,0mm 25kg Scheibenputz</t>
  </si>
  <si>
    <t>RU-NSP 20kg Nivellierspachtel schnell</t>
  </si>
  <si>
    <t>RU-TC-Rauhputz 1,5mm 25kg weiß</t>
  </si>
  <si>
    <t>RU-TC-Scheibenputz 1,5mm 25kg weiß</t>
  </si>
  <si>
    <t>RU-MRSweiß 1,5mm 30kg Münchner Rauhputz</t>
  </si>
  <si>
    <t>RU-MRSweiß  2mm 30kg Münchner Rauhputz</t>
  </si>
  <si>
    <t>RU-TC-Rauhputz 2mm 25kg weiß</t>
  </si>
  <si>
    <t>RU-TC-Scheibenputz 2mm 25kg weiß</t>
  </si>
  <si>
    <t>RU-SPS weiß 1,5mm 30kg Scheibenputz</t>
  </si>
  <si>
    <t>RU-TC-TEX-COLOR 1000R 25kg WDVS-Spachtelmas</t>
  </si>
  <si>
    <t>RU-TC-TEX-COLOR 500R 25kg WDVS-Klebemörtel</t>
  </si>
  <si>
    <t>RU-Porotherm TM 20kg WZI Leichtmauermörtel</t>
  </si>
  <si>
    <t>RU-RAUF Effektiv plus 17.5kg LM21</t>
  </si>
  <si>
    <t>RU-BRAER-LM21 20kg Leichtmauermörtel</t>
  </si>
  <si>
    <t>RU-KAS 25kg Klebe-+Armierungsm.f.WDVS</t>
  </si>
  <si>
    <t>RU-KBS 25kg Klebemörtel f.WDVS</t>
  </si>
  <si>
    <t>RU-LITO-Factura 1,5 25kg</t>
  </si>
  <si>
    <t>RU-LITO-Factura 2,0 25kg</t>
  </si>
  <si>
    <t>RU-LITO-Grafica 1,5 25kg</t>
  </si>
  <si>
    <t>RU-LITO-Grafica 2,5 25kg</t>
  </si>
  <si>
    <t>RU-BC-AR 25kg Klebe- u.Armierungsmörtel</t>
  </si>
  <si>
    <t>RU-NFM 25kg Naturstein-Fugenmörtel</t>
  </si>
  <si>
    <t>RU-BC-SP Bautherm 25kg</t>
  </si>
  <si>
    <t>RU-NVL 25kg Naturstein-Verlegemörtel</t>
  </si>
  <si>
    <t>RU-BC-Scheibenp.25kg 1,5weiß BauColor</t>
  </si>
  <si>
    <t>RU-BC-Scheibenp.25kg 2,0weiß BauColor</t>
  </si>
  <si>
    <t>RU-BC-Rustikalp.25kg 1,5weiß BauColor</t>
  </si>
  <si>
    <t>RU-BC-Rustikalp.25kg 2,5weiß BauColor</t>
  </si>
  <si>
    <t>RU-Porotherm TM Winter 20kg WZI Leichtmauermö</t>
  </si>
  <si>
    <t>RU-LM21-P Winter 17,5kg LM mit Perlite</t>
  </si>
  <si>
    <t>RU-YTONG-DBM Winter 25kg grau Klebemört</t>
  </si>
  <si>
    <t>RU-BRAER-LM21 Winter 20kg Leichtmauerm</t>
  </si>
  <si>
    <t>RU-LM 20kg Leichtmauerm. Perlite</t>
  </si>
  <si>
    <t>RU-RSS/gr 25kg stahlgrau Riemchen-Schläm</t>
  </si>
  <si>
    <t>RU-RSS/w  25kg weiß Riemchen-Schlämm.</t>
  </si>
  <si>
    <t>RU-RSS/bw 25kg beige-weiß Riemchen-Schlä</t>
  </si>
  <si>
    <t>RU-RSS/hb 25kg hellbraun Riemchen-Schläm</t>
  </si>
  <si>
    <t>RU-RSS/db 25kg dunkelbraun Riemchen-Schl</t>
  </si>
  <si>
    <t>RU-RSS/bg 25kg beige-grau Riemchen-Schläm</t>
  </si>
  <si>
    <t>RU-KLINK-achatgrau 25kg Riemchen-Schlämm</t>
  </si>
  <si>
    <t>RU-KLINK-cremeweiss 25kg Riemchen-Schläm</t>
  </si>
  <si>
    <t>RU-KLINK-beigegrau 25kg Riemchen-Schlämm</t>
  </si>
  <si>
    <t>RU-KLINK-weiss 25kg Riemchen-Schlämmörte</t>
  </si>
  <si>
    <t>RU-KLINK-terrabraun 25kg Riemchen-Schläm</t>
  </si>
  <si>
    <t>RU-NVL300 40kg weiss Naturstein-Verlegem</t>
  </si>
  <si>
    <t>RU-FX600 25kg weiß Fliesenkleber flexibe</t>
  </si>
  <si>
    <t>RU-QV 1000-8 25kg Quellvergußmörtel</t>
  </si>
  <si>
    <t>RU-RAUF-EffektivPlus W 16,5kg Winter LM2</t>
  </si>
  <si>
    <t>RU-HM2a 40kg Winter Hintermauermörtel</t>
  </si>
  <si>
    <t>RU-NVL300 40kg anthrazit Naturstein-Verl</t>
  </si>
  <si>
    <t>RU-NVL300 40kg cremegelb Naturstein-Verl</t>
  </si>
  <si>
    <t>RU-NVL300 40kg braun Naturstein-Verlegem</t>
  </si>
  <si>
    <t>RU-TFP 25kg weiss Trass-Fugenmörtel</t>
  </si>
  <si>
    <t>RU-TFP 25kg anthrazit Trass-Fugenmörtel</t>
  </si>
  <si>
    <t>RU-TFP 25kg cremegelb Trass-Fugenmörtel</t>
  </si>
  <si>
    <t>RU-TFP 25kg braun Trass-Fugenmörtel Poly</t>
  </si>
  <si>
    <t>RU-VKplus.AW 30kg altweiss V.O.R. Mauerm</t>
  </si>
  <si>
    <t>RU-VK01.AW 30kg altweiss V.O.R. Mauerm</t>
  </si>
  <si>
    <t>RU-VZ01.AW 30kg altweiss V.O.R. Mauermoe</t>
  </si>
  <si>
    <t>RU-GBK Winter 25kg Porenbetonkleber</t>
  </si>
  <si>
    <t>RU-VM01.AW 30kg altweiss V.O.R. Mauermoe</t>
  </si>
  <si>
    <t>RU-SARMAT-MRS 2,0mm 25kg weiss Rauputz</t>
  </si>
  <si>
    <t>RU-SARMAT-SPS 2,0mm 25kg weiss Scheibenp</t>
  </si>
  <si>
    <t>RU-SARMAT-MRS 1,5mm 25kg weiss Rauputz</t>
  </si>
  <si>
    <t>RU-SARMAT-SPS 1,5mm 25kg weiss Scheibenp</t>
  </si>
  <si>
    <t>RU-NFM 25kg anthrazit Naturstein-Fugenmö</t>
  </si>
  <si>
    <t>RU-NFM 25kg braun Naturstein-Fugenmörtel</t>
  </si>
  <si>
    <t>RU-NFM 25kg cremegelb Naturstein-Fugenmö</t>
  </si>
  <si>
    <t>RU-NFM 25kg weiss Naturstein-Fugenmörtel</t>
  </si>
  <si>
    <t>RU-NVL 25kg weiss Naturstein-Verlegemört</t>
  </si>
  <si>
    <t>RU-NVL 25kg cremegelb Naturstein-Verlege</t>
  </si>
  <si>
    <t>RU-NVL 25kg anthrazit Naturstein-Verlege</t>
  </si>
  <si>
    <t>RU-NVL 25kg braun Naturstein-Verlegemört</t>
  </si>
  <si>
    <t>RU-AV-Color-Plast 25kg Armierungs- und K</t>
  </si>
  <si>
    <t>RU-AV-T-Avangard 25kg Armierungs- und Kl</t>
  </si>
  <si>
    <t>RU-PFN anthraz. 25kg Pflasterfugenmörtel</t>
  </si>
  <si>
    <t>RU-PFN hellgrau 25kg Pflasterfugenmörtel</t>
  </si>
  <si>
    <t>RU-PFN beige 25kg Pflasterfugenmörtel</t>
  </si>
  <si>
    <t>RU-TPM-D04 ts 40kg Trass Pflasterm. drai</t>
  </si>
  <si>
    <t>RU-SPSweiß 3,0mm 30 kg Scheibenputz</t>
  </si>
  <si>
    <t>RU-TC-SPS 3,0mm 25kg weiß Scheibenputz</t>
  </si>
  <si>
    <t>RU-TC-500R Winter 25kg WDVS-Spezialklebe</t>
  </si>
  <si>
    <t>RU-KBS Winter 25kg Klebemörtel für WDVS</t>
  </si>
  <si>
    <t>RU-TC-Rauhputz 3mm 25kg weiß</t>
  </si>
  <si>
    <t>RU-MRSweiß 3mm 30kg Münchner Rauhputz</t>
  </si>
  <si>
    <t>RU-NVL 25kg dkl.braun Naturstein-Verlege</t>
  </si>
  <si>
    <t>RU-NFM 25kg dkl.braun Naturstein-Fugenmö</t>
  </si>
  <si>
    <t>RU-Sandkomp.0,8 mm PFL Sand 25 kg</t>
  </si>
  <si>
    <t>RU-TYTAN-OS-548 K 25kg 3,0mm Rauhputz</t>
  </si>
  <si>
    <t>RU-TYTAN-OS-548 K 25kg 2,0mm Rauhputz</t>
  </si>
  <si>
    <t>RU-TYTAN-OS-548 B 25kg 2,0mm Scheibenput</t>
  </si>
  <si>
    <t>RU-TYTAN-OS-548 B 25kg 3,0mm Scheibenput</t>
  </si>
  <si>
    <t>RU-TYTAN-OS-548 B 25kg 1,5mm Scheibenput</t>
  </si>
  <si>
    <t>RU-TYTAN-OS-548 K 25kg 1,5mm Rauhputz</t>
  </si>
  <si>
    <t>RU-TYTAN-EO-428 25kg WDVS Klebe-+Arm-mör</t>
  </si>
  <si>
    <t>RU-TYTAN-EO-418 25kg Klebemörtel f. WDVS</t>
  </si>
  <si>
    <t>RU-PFH light 25kg grau Pflasterfugenmört</t>
  </si>
  <si>
    <t>ГЛИМС</t>
  </si>
  <si>
    <t>RU-AV-MRS 2,5mm 25kg Rauhputz</t>
  </si>
  <si>
    <t>RU-AV-SPS 1,5mm 25kg Scheibenputz</t>
  </si>
  <si>
    <t>RU-VP III 25kg Verpressmörtel</t>
  </si>
  <si>
    <t>RU-AM25 25kg Ankermörtel</t>
  </si>
  <si>
    <t>RU-AM1000-1 25kg Ankermörtel</t>
  </si>
  <si>
    <t>RU-B8 C35/45 25kg Spritzbeton</t>
  </si>
  <si>
    <t>RU-LITO-Grafica 3,2 25kg weiss Rauhputz</t>
  </si>
  <si>
    <t>RU-LITO-Factura 1,0 25kg Scheibenputz</t>
  </si>
  <si>
    <t>RU-LITO-Factura 3,0 25kg Scheibenputz</t>
  </si>
  <si>
    <t>RU-TC-1000R Winter 25kg WDVS-Spezialkleb</t>
  </si>
  <si>
    <t>RU-KAS Winter 25kg Klebe+Armierungsm.f.W</t>
  </si>
  <si>
    <t>RU-TFP 25kg dkl-braun Trass-Fugenm. Poly</t>
  </si>
  <si>
    <t>RU-NVL300 40kg dkl-braun Naturstein-Verl</t>
  </si>
  <si>
    <t>RU-BC-Rustikalp. 25kg 3,0 weiß BauColor</t>
  </si>
  <si>
    <t>RU-BC-Scheibenp. 25kg 3,0 weiß BauColor</t>
  </si>
  <si>
    <t>RU-AV-T-Avangard 25kg Winter Armierungsm</t>
  </si>
  <si>
    <t>RU-TDM-U869 40kg Trass-Drainagemörtel</t>
  </si>
  <si>
    <t>RU-TNHflex-U867 25kg grau Trass-Naturst.</t>
  </si>
  <si>
    <t>RU-MS-KS 20kg grau Spachtelm. f. Mineral</t>
  </si>
  <si>
    <t>RU-RSS/gs 25kg graph.schw Riemchen-Schlä</t>
  </si>
  <si>
    <t>RU-Z01.8 C30/37 25kg Spritzmörtel</t>
  </si>
  <si>
    <t>RU-FBR300we 25kg weiß Fugenbreit</t>
  </si>
  <si>
    <t>RU-FBR300be 25kg beige Fugenbreit</t>
  </si>
  <si>
    <t>RU-FBR300sg 25kg sandgelb Fugenbreit</t>
  </si>
  <si>
    <t>RU-FBR300ca 25kg caramel Fugenbreit</t>
  </si>
  <si>
    <t>RU-FBR300db 25kg dkl-braun Fugenbreit</t>
  </si>
  <si>
    <t>RU-FBR300rb 25kg rotbraun Fugenbreit</t>
  </si>
  <si>
    <t>RU-FBR300ne 25kg nephrit Fugenbreit</t>
  </si>
  <si>
    <t>RU-LSR KM.A 25kg alab.weiß Farb.Klinkerm</t>
  </si>
  <si>
    <t>RU-PFN 25kg dkl.-grau Pflasterfugenmörte</t>
  </si>
  <si>
    <t>RU-PORO-POROTHERM LP 30kg Leichtputz</t>
  </si>
  <si>
    <t>RU-KMR 25kg Klebemört.  f. Riemchen-WDVS</t>
  </si>
  <si>
    <t>RU-TGM 2/8 40kg Trass-Grobkornmörtel</t>
  </si>
  <si>
    <t>RU-LHM gs 25kg grafitschw Landhausmörtel</t>
  </si>
  <si>
    <t>RU-TPM-D08 40kg Trass Pflastermoertel dr</t>
  </si>
  <si>
    <t>RU-PORO-THERM LM-OPTIMA 20kg Leichtmauer</t>
  </si>
  <si>
    <t>RU-FM-R.A 25kg weiß Fugenm. Riemchen-Ven</t>
  </si>
  <si>
    <t>RU-FM-R.T 25kg stahlgr Fugenm.Riemchen-V</t>
  </si>
  <si>
    <t>RU-FM-R.H 25kg graph-schw Fugenm.Riemche</t>
  </si>
  <si>
    <t>RU-FM-R.B 25kg beige Fugenm. Riemc</t>
  </si>
  <si>
    <t>RU-LM PLus 20kg Leichtmauermörtel</t>
  </si>
  <si>
    <t>RU-FUS 25kg Fugensand plus</t>
  </si>
  <si>
    <t>RU-IDEAL-WK700 25kg Kleber spezial</t>
  </si>
  <si>
    <t>RU-KT-SFML/bw 25kg beigeweiß Spez.Fugenm</t>
  </si>
  <si>
    <t>RU-KT-SFML/we 25kg weiß Spez.Fugenmörtel</t>
  </si>
  <si>
    <t>RU-KT-SFML/gs 25kg graf.schw. Spez.Fugen</t>
  </si>
  <si>
    <t>RU-KT-SFML/gr 25kg zem.grau Spez.Fugenmö</t>
  </si>
  <si>
    <t>RU-KT-SKLB 25kg Spez.Klebemörtel</t>
  </si>
  <si>
    <t>RU-RW-Rockmortar 25kg Optima Arm.</t>
  </si>
  <si>
    <t>RU-RW-Rockdecor 25kg 3mm Rauhputz</t>
  </si>
  <si>
    <t>RU-RW-Rockdecor 25kg 2mm Scheibenputz</t>
  </si>
  <si>
    <t>RU-RW-Rockdecor 25kg 1,5mm Scheibenputz</t>
  </si>
  <si>
    <t>RU-RW-Rockglue 25kg Optima WDVS-Kleber</t>
  </si>
  <si>
    <t>RU-RW-Rockdecor 25kg 2mm Rauhputz</t>
  </si>
  <si>
    <t>RU-FUS 25kg hellbeige Fugensand plus</t>
  </si>
  <si>
    <t>RU-4-7-Fugensand 25kg sandfarben "Sila M</t>
  </si>
  <si>
    <t>RU-4-7-Fugensand 25kg hellbeige "Sila Mo</t>
  </si>
  <si>
    <t>RU-UNI-RS L1 25kg Vergussmörtel</t>
  </si>
  <si>
    <t>RU-UNI-RS T1 25kg Reparaturspachtel</t>
  </si>
  <si>
    <t>RU-LM Plus 20kg Winter Leichtmauermörtel</t>
  </si>
  <si>
    <t>RU-PORO-THERM LM-OPTIMA 20kg Winter Leichtm</t>
  </si>
  <si>
    <t>RU-TC-SPSw 1,5mm 25kg WinterScheibenputz</t>
  </si>
  <si>
    <t>RU-TC-SPSw 2mm 25kg Winter Scheibenputz</t>
  </si>
  <si>
    <t>RU-LHM plus be 25kg beige Landhausmörtel</t>
  </si>
  <si>
    <t>RU-MO 25kg 1,2mm Modellierputz</t>
  </si>
  <si>
    <t>RU-SPS Winter 25kg 1,5mm Scheibenputz</t>
  </si>
  <si>
    <t>RU-FM-R.C 25kg hellgrau Fugenm.Riem.</t>
  </si>
  <si>
    <t>RU-FM-R.D 25kg гр-сер.Шов р-р д/вентфас</t>
  </si>
  <si>
    <t>RU-FM-R.E 25kg anthr.-grau Fugenm.Riemch</t>
  </si>
  <si>
    <t>RU-FM-R.P 25kg hellbraun Fugenm. Riemch</t>
  </si>
  <si>
    <t>RU-BA-KAS 25kg Klebe-+Armierungsm.f.WDVS</t>
  </si>
  <si>
    <t>RU-TM-Thermomax540 25kg 2,0mm Rauhputz</t>
  </si>
  <si>
    <t>RU-TM-Thermomax120 25kg Klebe-+Armierung</t>
  </si>
  <si>
    <t>RU-TM-Thermomax530 25kg Armierungsspacht ALT 1</t>
  </si>
  <si>
    <t>RU-VZ01.SG 30kg silbergrau VOR-Mauermoer</t>
  </si>
  <si>
    <t>RU-SPS Winter 25kg 2,0mm Scheibenputz</t>
  </si>
  <si>
    <t>RU-RONSON R 740gr 25kg grau Fugenmörtel</t>
  </si>
  <si>
    <t>RU-RONSON R 740si 25kg silbergrau Fugenm</t>
  </si>
  <si>
    <t>RU-RONSON R 740an 25kg anthrazit Fugenmö</t>
  </si>
  <si>
    <t>RU-RONSON R 740we 25kg weiß Fugenmörtel</t>
  </si>
  <si>
    <t>RU-RONSON R 740be 25kg beige Fugenmörtel</t>
  </si>
  <si>
    <t>RU-RONSON R 740sg 25kg sandgelb Fugenmör</t>
  </si>
  <si>
    <t>RU-RONSON R 740ca 25kg caramel Fugenmört</t>
  </si>
  <si>
    <t>RU-RONSON R 740db 25kg dkl-braun Fugenmö</t>
  </si>
  <si>
    <t>RU-RONSON R 740rb 25kg rotbraun Fugenmör</t>
  </si>
  <si>
    <t>RU-KIP 30kg AKURIT Kalkputz</t>
  </si>
  <si>
    <t>RU-PFN 25kg dkl.braun Pflasterfugenmörte</t>
  </si>
  <si>
    <t>RU-S-FM.H 25kg graf.schw.</t>
  </si>
  <si>
    <t>RU-VZplus.A M15 30kg weiß VOR-Mauerm.</t>
  </si>
  <si>
    <t>RU-CG FM10-12 30kg weiss Fugenmörtel</t>
  </si>
  <si>
    <t>RU-CG FM10-12 30kg hellgrau Fugenmörtel</t>
  </si>
  <si>
    <t>RU-CG FM10-12 30kg graf.schw. Fugenmörtel</t>
  </si>
  <si>
    <t>RU-SPS 2,0mm 25kg weiß Scheibenputz</t>
  </si>
  <si>
    <t>RU-SPS 1,5mm 25kg weiß Scheibenputz</t>
  </si>
  <si>
    <t>RU-PRIM MHB 25kg</t>
  </si>
  <si>
    <t>RU-BASE ZFE-S 25kg</t>
  </si>
  <si>
    <t>RU-MEP-LE 30kg akurit Kalkzement-Leichtp</t>
  </si>
  <si>
    <t>RU-FLEX FKU-w 25kg weiss Flexibler Klebe</t>
  </si>
  <si>
    <t>RU-BA-LHM hbr 25kg hellbraun Landhausmör</t>
  </si>
  <si>
    <t>RU-FLEX FKB 25kg Fliesenkleber Basis str</t>
  </si>
  <si>
    <t>RU-FLEX PLK S2 15kg Premium Leichtkleber</t>
  </si>
  <si>
    <t>RU-FLEX MBM 25kg Mittelbett Mörtel stras</t>
  </si>
  <si>
    <t>RU-PFN30 25kg anthrazit Pflasterfugenmör</t>
  </si>
  <si>
    <t>RU-PFN30 25kg hellgrau Pflasterfugenmört</t>
  </si>
  <si>
    <t>RU-PFN30 25kg beige Pflasterfugenmörtel</t>
  </si>
  <si>
    <t>RU-PFN30 25kg dunkelbraun Pflasterfugenm</t>
  </si>
  <si>
    <t>RU-ZMP 30kg akurit Zementputz</t>
  </si>
  <si>
    <t>RU-FLEX FKO 25kg Fliesenkleber Optimal s</t>
  </si>
  <si>
    <t>RU-TDM 1t/Bag Trass-Drainagemörtel</t>
  </si>
  <si>
    <t>RU-TPM-D08 1t/Bag Trass Pflastermörtel</t>
  </si>
  <si>
    <t>RU-TPM-D04 1t/Bag Trass Pflastermörtel</t>
  </si>
  <si>
    <t>нет формулы, новая цена от 29/08/2022</t>
  </si>
  <si>
    <t>дюна</t>
  </si>
  <si>
    <t>RU-BA-TDM 1t/Bag Trass-Drainagemörtel</t>
  </si>
  <si>
    <t>RU-BA-LHM we 25kg weiss Landhausmörtel</t>
  </si>
  <si>
    <t>расчет 03/2022</t>
  </si>
  <si>
    <t>RU-BA-TDM 40kg Trass-Drainagemörtel</t>
  </si>
  <si>
    <t>товары</t>
  </si>
  <si>
    <t>GWS 2000</t>
  </si>
  <si>
    <t>15/03/2022 прайс</t>
  </si>
  <si>
    <t>PUG 2600</t>
  </si>
  <si>
    <t>PGP 320</t>
  </si>
  <si>
    <t>01/03/2022 прайс- на новую партию</t>
  </si>
  <si>
    <t>Сменный носик маленький/большой</t>
  </si>
  <si>
    <t>RU-Стена ISOL 120мм MS TERMOCLIP винт.дюб., 550 шт./кор.</t>
  </si>
  <si>
    <t>к прайсу 02/2022+15%</t>
  </si>
  <si>
    <t>RU-Стена ISOL 140мм MS TERMOCLIP винт.дюб., 500 шт./кор.</t>
  </si>
  <si>
    <t>RU-Стена ISOL 160мм MS TERMOCLIP винт.дюб., 420 шт./кор.</t>
  </si>
  <si>
    <t>RU-Стена ISOL 180мм MS TERMOCLIP винт.дюб., 330 шт./кор.</t>
  </si>
  <si>
    <t>RU-Стена ISOL 200мм MS TERMOCLIP винт.дюб., 330 шт./кор.</t>
  </si>
  <si>
    <t>RU-Стена ISOL 220мм MS TERMOCLIP винт.дюб.. 260 шт./кор.</t>
  </si>
  <si>
    <t>RU-Стена ISOL 240мм MS TERMOCLIP винт.дюб.,  240 шт./кор.</t>
  </si>
  <si>
    <t>RU-Стена ISOL 260мм MS TERMOCLIP винт.дюб., 200 шт./кор.</t>
  </si>
  <si>
    <t>RU-Стена ISOL 280мм MS TERMOCLIP винт.дюб., 180 шт./кор.</t>
  </si>
  <si>
    <t xml:space="preserve">RU-Стена 1MH 300мм TERMOCLIP забивн.дюб., 160 шт./кор. </t>
  </si>
  <si>
    <t>RU-Стена 1MT100мм TERMOCLIP забивн.дюб., 460 шт./кор.</t>
  </si>
  <si>
    <t>RU-Стена 1MT120мм TERMOCLIP забивн.дюб.,  410 шт./кор.</t>
  </si>
  <si>
    <t>RU-Стена 1MT140мм TERMOCLIP забивн.дюб., 330 шт./кор.</t>
  </si>
  <si>
    <t>RU-Стена 1MT160мм TERMOCLIP забивн.дюб., 320 шт./кор.</t>
  </si>
  <si>
    <t>RU-Стена 1MT180мм TERMOCLIP забивн.дюб.  280 шт./кор.</t>
  </si>
  <si>
    <t>RU-Стена 1MT200мм TERMOCLIP забивн.дюб.  270 шт./кор.</t>
  </si>
  <si>
    <t xml:space="preserve">RU-Стена 1MT220мм TERMOCLIP забивн.дюб.  240 шт./кор. </t>
  </si>
  <si>
    <t>RU-Стена 1MT240мм TERMOCLIP забивн.дюб., 220 шт./кор.</t>
  </si>
  <si>
    <t>RU-Стена 1MT260мм TERMOCLIP забивн.дюб. 200 шт./кор.</t>
  </si>
  <si>
    <t>NF 2MH 140mm NORMOCLIP забивн.дюб., 370 шт./кор.</t>
  </si>
  <si>
    <t>30/03/2022 прайс</t>
  </si>
  <si>
    <t>NF 2MH 180mm NORMOCLIP забивн.дюб., 280 шт./кор.</t>
  </si>
  <si>
    <t>NF 2MH 220mm NORMOCLIP забивн.дюб., 220 шт./кор.</t>
  </si>
  <si>
    <t>NF 2MH 240mm NORMOCLIP забивн.дюб., 200 шт./кор.</t>
  </si>
  <si>
    <t>Стена 1MS 120мм  TERMOCLIP винт.дюб., 390 шт./кор.</t>
  </si>
  <si>
    <t>Стена 1MS  180мм TERMOCLIP винт.дюб., 260 шт./кор</t>
  </si>
  <si>
    <t>Стена 1MS  220мм TERMOCLIP винт.дюб., 220 шт./кор.</t>
  </si>
  <si>
    <t>Стена 1MS  260мм TERMOCLIP винт.дюб., 180 шт./кор.</t>
  </si>
  <si>
    <t>Стена 3 D60ммTermoclip Тарельчатый Держатель, 400  шт./кор.</t>
  </si>
  <si>
    <t>Саморез по дереву WST 5.5-L90 Termoclip, 600 шт./кор.</t>
  </si>
  <si>
    <t>цены 05.04.22</t>
  </si>
  <si>
    <t>TP-SP 50</t>
  </si>
  <si>
    <t>TP-SP 80</t>
  </si>
  <si>
    <t>TP-SP 120</t>
  </si>
  <si>
    <t>цена 04/08/2022 на новую партию</t>
  </si>
  <si>
    <t>DICHT FDB Гидроизоляционная эластичная лента (ширина 120 мм), рулон 10 м/коробка</t>
  </si>
  <si>
    <t>курс на 2023- 80,00</t>
  </si>
  <si>
    <t>DICHT FIE Гидроизоляционный внутренний угловой элемент 90*, 25 шт. /коробка</t>
  </si>
  <si>
    <t>DICHT FAE Гидроизоляционный наружный угловой элемент 270*, 25 шт. /коробка</t>
  </si>
  <si>
    <t>DICHT FWM Гидроизоляционная настенная манжета 120*120 мм,  25 шт. /коробка</t>
  </si>
  <si>
    <t>DICHT FBM Гидроизоляционная напольная манжета 420*420 мм, 10 шт. /коробка</t>
  </si>
  <si>
    <t>DICHT VAB Композитная гидроизоляционная мембрана (ширина 1 м), рулон 30 м</t>
  </si>
  <si>
    <t xml:space="preserve">Инструмент для заполнения швов 28*19 (кельма)                          </t>
  </si>
  <si>
    <t xml:space="preserve">Ведро пластиковое, применяется для работ по очистке с поверхности  плитки/брусчатки/нат. камня затирочных материалов на колесах 20 литров + сетка для отжима                       </t>
  </si>
  <si>
    <t xml:space="preserve">Ролики для отжима пластиковых терок  к прямоугольному ведру                </t>
  </si>
  <si>
    <t xml:space="preserve">Нержавеющий мастерок  для швов 10мм, ручка G-4 пластиковая двухкомпонентная, применяется для выполнения расшивки швов затирками FM, RFS.                       </t>
  </si>
  <si>
    <t xml:space="preserve">Нержавеющий мастерок для швов 8мм, ручка G-4 пластиковая двухкомпонентная, применяется для выполнения расшивки швов затирками FM, RFS.                       </t>
  </si>
  <si>
    <t>на новую партию</t>
  </si>
  <si>
    <t>цены 23.05.22</t>
  </si>
  <si>
    <r>
      <rPr>
        <b/>
        <sz val="10"/>
        <color rgb="FF002060"/>
        <rFont val="Arial Cyr"/>
        <charset val="204"/>
      </rPr>
      <t>akurit</t>
    </r>
    <r>
      <rPr>
        <sz val="10"/>
        <rFont val="Arial Cyr"/>
        <charset val="204"/>
      </rPr>
      <t xml:space="preserve"> MEP-LE</t>
    </r>
  </si>
  <si>
    <t>поменяй цену в основном прайсе!!!!!</t>
  </si>
  <si>
    <r>
      <rPr>
        <b/>
        <sz val="10"/>
        <rFont val="Arial Cyr"/>
        <charset val="204"/>
      </rPr>
      <t>akurit</t>
    </r>
    <r>
      <rPr>
        <sz val="10"/>
        <rFont val="Arial Cyr"/>
        <charset val="204"/>
      </rPr>
      <t xml:space="preserve"> ZGS 20kg</t>
    </r>
  </si>
  <si>
    <t>только Глимс</t>
  </si>
  <si>
    <r>
      <rPr>
        <b/>
        <sz val="10"/>
        <rFont val="Arial Cyr"/>
        <charset val="204"/>
      </rPr>
      <t>akurit</t>
    </r>
    <r>
      <rPr>
        <sz val="10"/>
        <rFont val="Arial Cyr"/>
        <charset val="204"/>
      </rPr>
      <t xml:space="preserve"> PGS 20kg</t>
    </r>
  </si>
  <si>
    <t xml:space="preserve">strasser BS15 20kg </t>
  </si>
  <si>
    <t>strasser BS35-S 25kg</t>
  </si>
  <si>
    <t>strasser FDS2K набор</t>
  </si>
  <si>
    <t>strasser FUG FFC 01_белый</t>
  </si>
  <si>
    <t>strasser FUG FFC 02_антрацит</t>
  </si>
  <si>
    <t>strasser FUG FFC 03_серый</t>
  </si>
  <si>
    <t>strasser FUG FFC 04_светло-серый</t>
  </si>
  <si>
    <t>strasser FUG FFC 05_светло-желтый</t>
  </si>
  <si>
    <t>strasser FUG FFC 07_голубой</t>
  </si>
  <si>
    <t>strasser FUG FFC 08_бежево-коричневый</t>
  </si>
  <si>
    <t>strasser FUG FFC 13_жасминовый</t>
  </si>
  <si>
    <t>strasser FUG FFC 15_абрикосовый</t>
  </si>
  <si>
    <t>strasser FUG FFC 16_персиковый</t>
  </si>
  <si>
    <t>strasser FUG FFC 20_розовый</t>
  </si>
  <si>
    <t>strasser FUG FFC 21_светло-розовый</t>
  </si>
  <si>
    <t>strasser FUG FFC 24_серо-голубой</t>
  </si>
  <si>
    <t>strasser FUG FFC 29_шоколадный</t>
  </si>
  <si>
    <t>strasser FUG FFC 31_фисташковый</t>
  </si>
  <si>
    <t>strasser FUG FFM 01_белый</t>
  </si>
  <si>
    <t>strasser FUG FFM 02_антрацит</t>
  </si>
  <si>
    <t>strasser FUG FFM 03_серый</t>
  </si>
  <si>
    <t>strasser FUG FFM 04_светло-серый</t>
  </si>
  <si>
    <t>strasser FUG FFM 05_светло-желтый</t>
  </si>
  <si>
    <t>strasser FUG FFM 09_светло-зеленый</t>
  </si>
  <si>
    <t>strasser FUG FFM 12_сандаловый</t>
  </si>
  <si>
    <t>strasser FUG FFM 20_розовый</t>
  </si>
  <si>
    <t>strasser FUG FFM 23_светло-синий</t>
  </si>
  <si>
    <t>strasser FUG FFM 29_шоколадный</t>
  </si>
  <si>
    <t>strasser FUG FFM 30_серо-бежевый</t>
  </si>
  <si>
    <t>strasser FUG FFM 32_терракотовый</t>
  </si>
  <si>
    <t>strasser FUG FFM 34_темно-коричневый</t>
  </si>
  <si>
    <t>нетто</t>
  </si>
  <si>
    <t>HADALAN LF68 12P, 1,25l</t>
  </si>
  <si>
    <t>HADALAN LF68 12P, 5l</t>
  </si>
  <si>
    <t>Dekorquarz grau</t>
  </si>
  <si>
    <t>Marmorsteine grau</t>
  </si>
  <si>
    <t>Marmorsteine grün</t>
  </si>
  <si>
    <t>Marmorsteine rose</t>
  </si>
  <si>
    <t>Marmorsteine weiss</t>
  </si>
  <si>
    <t>Marmorsteine schwarz</t>
  </si>
  <si>
    <t>Marmorsteine braun-grau</t>
  </si>
  <si>
    <t>Hadalan MST 89M</t>
  </si>
  <si>
    <t>Marmorsteine terrakotta</t>
  </si>
  <si>
    <t>Marmorsteine hellbeige</t>
  </si>
  <si>
    <t>Marmorsteine rotbraun</t>
  </si>
  <si>
    <t>Marmorsteine hellgrau</t>
  </si>
  <si>
    <t>Marmorsteine braun-creme</t>
  </si>
  <si>
    <t>Marmorsteine anthrazit</t>
  </si>
  <si>
    <t>Marmorsteine grau-beige</t>
  </si>
  <si>
    <t>Marmorsteine braun-gemischt</t>
  </si>
  <si>
    <t>Marmorsteine grau-creme</t>
  </si>
  <si>
    <t xml:space="preserve">Шпатлевка на полимерной основе для внутренних работ, супербелая, ГЛ </t>
  </si>
  <si>
    <t xml:space="preserve">Шпатлевка на цементной основе для внутренних и наружных работ, серый, ГЛ </t>
  </si>
  <si>
    <t xml:space="preserve">Плиточный клей стандарт (C2 T) </t>
  </si>
  <si>
    <t xml:space="preserve">Плиточный клей среднеслойный (C2) </t>
  </si>
  <si>
    <r>
      <t xml:space="preserve">KAS </t>
    </r>
    <r>
      <rPr>
        <b/>
        <sz val="12"/>
        <color rgb="FFFF0000"/>
        <rFont val="Times New Roman"/>
        <family val="1"/>
        <charset val="204"/>
      </rPr>
      <t>Зима</t>
    </r>
  </si>
  <si>
    <r>
      <t>Зимний клеевой и базовый штукатурный состав для СФТК</t>
    </r>
    <r>
      <rPr>
        <b/>
        <sz val="10"/>
        <color indexed="10"/>
        <rFont val="Times New Roman"/>
        <family val="1"/>
        <charset val="204"/>
      </rPr>
      <t xml:space="preserve">                                    </t>
    </r>
  </si>
  <si>
    <t>IT*</t>
  </si>
  <si>
    <t>Клеевой слой для щебня и гравия</t>
  </si>
  <si>
    <t>Полиуретановое вяжущее для натурального камня и декоративных кварцевых покрытий</t>
  </si>
  <si>
    <t>Фасовка- ведро, Нетто- 25 КГ
Количество на поддоне- 24 ведра
Страна происхождения- Россия</t>
  </si>
  <si>
    <t>Полное наименование</t>
  </si>
  <si>
    <t>по запросу</t>
  </si>
  <si>
    <t>weiss</t>
  </si>
  <si>
    <t>PG1</t>
  </si>
  <si>
    <t>PG2</t>
  </si>
  <si>
    <t>PG3</t>
  </si>
  <si>
    <t>PG4</t>
  </si>
  <si>
    <t>PG5</t>
  </si>
  <si>
    <t>PG6</t>
  </si>
  <si>
    <t>PG7</t>
  </si>
  <si>
    <t>PG8</t>
  </si>
  <si>
    <t>KHKweiß 1,5mm</t>
  </si>
  <si>
    <t>Акриловая штукатурка "Шуба" 1,5мм белая</t>
  </si>
  <si>
    <t>KHKfarb 1,5mm</t>
  </si>
  <si>
    <t>Акриловая штукатурка "Шуба" 1,5мм цветная</t>
  </si>
  <si>
    <t>KHKweiß 2mm</t>
  </si>
  <si>
    <t>Акриловая штукатурка "Шуба" 2,0мм белая</t>
  </si>
  <si>
    <t>KHKfarb 2mm</t>
  </si>
  <si>
    <t>Акриловая штукатурка "Шуба" 2,0мм цветная</t>
  </si>
  <si>
    <t>KHRweiß 1,5mm</t>
  </si>
  <si>
    <t>Акриловая штукатурка "Короед" 1,5мм белая</t>
  </si>
  <si>
    <t>KHRfarb 1,5mm</t>
  </si>
  <si>
    <t>Акриловая штукатурка "Короед" 1,5мм цветная</t>
  </si>
  <si>
    <t>KHRweiß 2mm</t>
  </si>
  <si>
    <t>Акриловая штукатурка "Короед" 2,0мм белая</t>
  </si>
  <si>
    <t>KHRfarb 2mm</t>
  </si>
  <si>
    <t>Акриловая штукатурка "Короед" 2,0мм цветная</t>
  </si>
  <si>
    <t>SHKweiß 1,5mm</t>
  </si>
  <si>
    <t>Силиконовая штукатурка "Шуба" 1,5мм белая</t>
  </si>
  <si>
    <t>SHKfarb 1,5mm</t>
  </si>
  <si>
    <t>Силиконовая штукатурка "Шуба" 1,5мм цветная</t>
  </si>
  <si>
    <t>SHKweiß 2mm</t>
  </si>
  <si>
    <t>Силиконовая штукатурка "Шуба" 2,0мм белая</t>
  </si>
  <si>
    <t>SHKfarb 2mm</t>
  </si>
  <si>
    <t>Силиконовая штукатурка "Шуба" 2,0мм цветная</t>
  </si>
  <si>
    <t>SHRweiß 1,5mm</t>
  </si>
  <si>
    <t>Силиконовая штукатурка "Короед" 1,5мм белая</t>
  </si>
  <si>
    <t>SHRfarb 1,5mm</t>
  </si>
  <si>
    <t>Силиконовая штукатурка "Короед" 1,5мм цветная</t>
  </si>
  <si>
    <t>SHRweiß 2mm</t>
  </si>
  <si>
    <t>Силиконовая штукатурка "Короед" 2,0мм белая</t>
  </si>
  <si>
    <t>SHRfarb 2mm</t>
  </si>
  <si>
    <t>Силиконовая штукатурка "Короед" 2,0мм цветная</t>
  </si>
  <si>
    <t>SXKweiß 1,5mm</t>
  </si>
  <si>
    <t>Силоксановая штукатурка "Шуба" 1,5мм белая</t>
  </si>
  <si>
    <t>SXKfarb 1,5mm</t>
  </si>
  <si>
    <t>Силоксановая штукатурка "Шуба" 1,5мм цветная</t>
  </si>
  <si>
    <t>SXKweiß 2mm</t>
  </si>
  <si>
    <t>Силоксановая штукатурка "Шуба" 2,0мм белая</t>
  </si>
  <si>
    <t>SXKfarb 2mm</t>
  </si>
  <si>
    <t>Силоксановая штукатурка "Шуба" 2,0мм цветная</t>
  </si>
  <si>
    <t>SXRweiß 1,5mm</t>
  </si>
  <si>
    <t>Силоксановая штукатурка "Короед" 1,5мм белая</t>
  </si>
  <si>
    <t>SXRfarb 1,5mm</t>
  </si>
  <si>
    <t>Силоксановая штукатурка "Короед" 1,5мм цветная</t>
  </si>
  <si>
    <t>SXRweiß 2mm</t>
  </si>
  <si>
    <t>Силоксановая штукатурка "Короед" 2,0мм белая</t>
  </si>
  <si>
    <t>SXRfarb 2mm</t>
  </si>
  <si>
    <t>Силоксановая штукатурка "Короед" 2,0мм цветная</t>
  </si>
  <si>
    <t>Фасовка- ведро, Нетто- 24 КГ
Количество на поддоне- 24 ведра
Страна происхождения- Россия</t>
  </si>
  <si>
    <t>Фасадные краски</t>
  </si>
  <si>
    <t>LX 300</t>
  </si>
  <si>
    <t>Силоксановая фасадная краска белая, 15 литров</t>
  </si>
  <si>
    <t>Силоксановая фасадная краска цветная, 15 литров</t>
  </si>
  <si>
    <t>LX 350</t>
  </si>
  <si>
    <t>Силиконовая фасадная краска белая, 15 литров</t>
  </si>
  <si>
    <t>Силиконовая фасадная краска цветная, 15 литров</t>
  </si>
  <si>
    <t>Краски для внутренних работ</t>
  </si>
  <si>
    <t>ПРАЙС - ЛИСТ на полимерные штукатурки</t>
  </si>
  <si>
    <t xml:space="preserve">ПРАЙС - ЛИСТ на краски СФТК LOBATHERM </t>
  </si>
  <si>
    <t xml:space="preserve">Цена рекомендо-ванная с   НДС 20%, руб. </t>
  </si>
  <si>
    <t xml:space="preserve">Цена рекомендо-ванная без НДС 20%, руб. </t>
  </si>
  <si>
    <t>Приложение 1.2.</t>
  </si>
  <si>
    <t>Редакция 01.11.2022</t>
  </si>
  <si>
    <t>Ремонтная выравнивающая смесь</t>
  </si>
  <si>
    <t>BA-FUS grw</t>
  </si>
  <si>
    <t xml:space="preserve">BA-FUS gr </t>
  </si>
  <si>
    <t xml:space="preserve">Лёгкая штукатурка с полистиролом, армированная волокнами (водооталкивающая)                </t>
  </si>
  <si>
    <t>MH grau</t>
  </si>
  <si>
    <t>ZVP</t>
  </si>
  <si>
    <r>
      <t xml:space="preserve">Универсальный агдезионный состав   </t>
    </r>
    <r>
      <rPr>
        <b/>
        <sz val="11"/>
        <color rgb="FFFF0000"/>
        <rFont val="Times New Roman"/>
        <family val="1"/>
        <charset val="204"/>
      </rPr>
      <t>НОВИНКА</t>
    </r>
  </si>
  <si>
    <r>
      <t xml:space="preserve">Цементная смесь для предварительного наборызга   </t>
    </r>
    <r>
      <rPr>
        <b/>
        <sz val="10"/>
        <color rgb="FFFF0000"/>
        <rFont val="Times New Roman"/>
        <family val="1"/>
        <charset val="204"/>
      </rPr>
      <t>НОВИНКА</t>
    </r>
  </si>
  <si>
    <r>
      <t xml:space="preserve">Модифицированный песок для заполнения швов,  серо-белый, пр-во Барнаул           </t>
    </r>
    <r>
      <rPr>
        <b/>
        <sz val="12"/>
        <color rgb="FFFF0000"/>
        <rFont val="Times New Roman"/>
        <family val="1"/>
        <charset val="204"/>
      </rPr>
      <t xml:space="preserve">НОВИНКА </t>
    </r>
    <r>
      <rPr>
        <sz val="12"/>
        <rFont val="Times New Roman"/>
        <family val="1"/>
        <charset val="204"/>
      </rPr>
      <t xml:space="preserve">                      </t>
    </r>
  </si>
  <si>
    <r>
      <t xml:space="preserve">Модифицированный песок для заполнения швов,  серый, пр-во Барнаул        </t>
    </r>
    <r>
      <rPr>
        <b/>
        <sz val="12"/>
        <color rgb="FFFF0000"/>
        <rFont val="Times New Roman"/>
        <family val="1"/>
        <charset val="204"/>
      </rPr>
      <t xml:space="preserve"> НОВИНКА    </t>
    </r>
    <r>
      <rPr>
        <sz val="12"/>
        <rFont val="Times New Roman"/>
        <family val="1"/>
        <charset val="204"/>
      </rPr>
      <t xml:space="preserve">                      </t>
    </r>
  </si>
  <si>
    <t xml:space="preserve">Заказные позиции, импорт- сроки поставки обговариваются индивидуально-  минимальная партия 20 тонн </t>
  </si>
  <si>
    <t>Редакция 13.03.2023</t>
  </si>
  <si>
    <t xml:space="preserve">Цена рекомендованная 13.03.2023 с   НДС 20%, руб. </t>
  </si>
  <si>
    <t>Приложения № 1.1, 1.2</t>
  </si>
  <si>
    <t>Договору купли-продажи №_______ от «_______» _______________ 20___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</si>
</sst>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164" formatCode="_-* #,##0.00_-;\-* #,##0.00_-;_-* &quot;-&quot;??_-;_-@_-"/>
    <numFmt numFmtId="165" formatCode="_-* #,##0.00_р_._-;\-* #,##0.00_р_._-;_-* &quot;-&quot;??_р_._-;_-@_-"/>
    <numFmt numFmtId="166" formatCode="#,##0.00&quot;р.&quot;"/>
    <numFmt numFmtId="167" formatCode="00000"/>
    <numFmt numFmtId="168" formatCode="#,##0.00\ _₽"/>
    <numFmt numFmtId="169" formatCode="_-* #,##0.00\ [$€-1]_-;\-* #,##0.00\ [$€-1]_-;_-* &quot;-&quot;??\ [$€-1]_-;_-@_-"/>
    <numFmt numFmtId="170" formatCode="#,###,"/>
    <numFmt numFmtId="171" formatCode="0.0%"/>
    <numFmt numFmtId="172" formatCode="#,##0.000"/>
    <numFmt numFmtId="173" formatCode="_-* #,##0.00\ _D_M_-;\-* #,##0.00\ _D_M_-;_-* &quot;-&quot;??\ _D_M_-;_-@_-"/>
    <numFmt numFmtId="174" formatCode="#,##0.00\ [$€-1]"/>
    <numFmt numFmtId="175" formatCode="#,##0.00_ ;\-#,##0.00\ "/>
  </numFmts>
  <fonts count="139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"/>
      <family val="2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1"/>
      <name val="Times New Roman"/>
      <family val="1"/>
      <charset val="204"/>
    </font>
    <font>
      <sz val="8"/>
      <name val="Arial"/>
      <family val="2"/>
    </font>
    <font>
      <sz val="14"/>
      <name val="Times New Roman"/>
      <family val="1"/>
      <charset val="204"/>
    </font>
    <font>
      <sz val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1"/>
      <color theme="1"/>
      <name val="Times New Roman"/>
      <family val="2"/>
      <charset val="204"/>
    </font>
    <font>
      <u/>
      <sz val="10"/>
      <color theme="10"/>
      <name val="Arial Cyr"/>
      <charset val="204"/>
    </font>
    <font>
      <b/>
      <sz val="1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E"/>
      <charset val="238"/>
    </font>
    <font>
      <sz val="10"/>
      <color indexed="8"/>
      <name val="Arial CE"/>
      <family val="2"/>
      <charset val="238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name val="Cambria"/>
      <family val="1"/>
      <charset val="204"/>
    </font>
    <font>
      <sz val="18"/>
      <name val="Times New Roman"/>
      <family val="1"/>
      <charset val="204"/>
    </font>
    <font>
      <b/>
      <sz val="9"/>
      <name val="Times New Roman"/>
      <family val="1"/>
      <charset val="204"/>
    </font>
    <font>
      <sz val="18"/>
      <color rgb="FFFF0000"/>
      <name val="Times New Roman"/>
      <family val="1"/>
      <charset val="204"/>
    </font>
    <font>
      <sz val="9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sz val="16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8"/>
      <name val="Arial Cyr"/>
      <charset val="204"/>
    </font>
    <font>
      <sz val="16"/>
      <color theme="1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22"/>
      <color rgb="FFFF0000"/>
      <name val="Times New Roman"/>
      <family val="1"/>
      <charset val="204"/>
    </font>
    <font>
      <b/>
      <sz val="16"/>
      <color theme="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sz val="11"/>
      <color theme="0"/>
      <name val="Times New Roman"/>
      <family val="1"/>
      <charset val="204"/>
    </font>
    <font>
      <sz val="10"/>
      <color rgb="FFFF0000"/>
      <name val="Arial Cyr"/>
      <charset val="204"/>
    </font>
    <font>
      <sz val="5"/>
      <name val="Arial Cyr"/>
      <charset val="204"/>
    </font>
    <font>
      <sz val="10"/>
      <name val="MS Sans Serif"/>
      <family val="2"/>
      <charset val="204"/>
    </font>
    <font>
      <sz val="10"/>
      <name val="MS Sans Serif"/>
      <family val="2"/>
    </font>
    <font>
      <sz val="10"/>
      <name val="Segoe UI"/>
      <family val="2"/>
      <charset val="204"/>
    </font>
    <font>
      <sz val="11"/>
      <color theme="1"/>
      <name val="Calibri"/>
      <family val="2"/>
      <scheme val="minor"/>
    </font>
    <font>
      <b/>
      <sz val="10"/>
      <color theme="0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trike/>
      <sz val="11"/>
      <name val="Times New Roman"/>
      <family val="1"/>
      <charset val="204"/>
    </font>
    <font>
      <b/>
      <sz val="18"/>
      <color rgb="FFFF0000"/>
      <name val="Arial"/>
      <family val="2"/>
      <charset val="204"/>
    </font>
    <font>
      <strike/>
      <sz val="18"/>
      <color rgb="FFFF0000"/>
      <name val="Cambria"/>
      <family val="1"/>
      <charset val="204"/>
    </font>
    <font>
      <strike/>
      <sz val="10"/>
      <name val="Cambria"/>
      <family val="1"/>
      <charset val="204"/>
    </font>
    <font>
      <b/>
      <strike/>
      <sz val="14"/>
      <name val="Cambria"/>
      <family val="1"/>
      <charset val="204"/>
    </font>
    <font>
      <strike/>
      <sz val="12"/>
      <name val="Cambria"/>
      <family val="1"/>
      <charset val="204"/>
    </font>
    <font>
      <strike/>
      <sz val="11"/>
      <name val="Cambria"/>
      <family val="1"/>
      <charset val="204"/>
    </font>
    <font>
      <strike/>
      <sz val="11"/>
      <color rgb="FFFF0000"/>
      <name val="Cambria"/>
      <family val="1"/>
      <charset val="204"/>
    </font>
    <font>
      <strike/>
      <sz val="16"/>
      <name val="Cambria"/>
      <family val="1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1"/>
      <name val="Calibri"/>
      <family val="2"/>
      <charset val="204"/>
      <scheme val="minor"/>
    </font>
    <font>
      <sz val="10"/>
      <color theme="0"/>
      <name val="Times New Roman"/>
      <family val="1"/>
      <charset val="204"/>
    </font>
    <font>
      <sz val="18"/>
      <color rgb="FFFF0000"/>
      <name val="Arial Cyr"/>
      <charset val="204"/>
    </font>
    <font>
      <sz val="16"/>
      <color rgb="FFFF0000"/>
      <name val="Arial Cyr"/>
      <charset val="204"/>
    </font>
    <font>
      <sz val="10"/>
      <color rgb="FFFF0000"/>
      <name val="Arial"/>
      <family val="2"/>
      <charset val="204"/>
    </font>
    <font>
      <sz val="10"/>
      <color theme="1"/>
      <name val="Arial"/>
      <family val="2"/>
      <charset val="204"/>
    </font>
    <font>
      <u/>
      <sz val="10"/>
      <name val="Arial Cyr"/>
      <charset val="204"/>
    </font>
    <font>
      <b/>
      <u/>
      <sz val="22"/>
      <color rgb="FFFF0000"/>
      <name val="Times New Roman"/>
      <family val="1"/>
      <charset val="204"/>
    </font>
    <font>
      <u/>
      <sz val="10"/>
      <name val="Times New Roman"/>
      <family val="1"/>
      <charset val="204"/>
    </font>
    <font>
      <u/>
      <sz val="12"/>
      <name val="Times New Roman"/>
      <family val="1"/>
      <charset val="204"/>
    </font>
    <font>
      <b/>
      <sz val="10"/>
      <color rgb="FF002060"/>
      <name val="Arial Cyr"/>
      <charset val="204"/>
    </font>
    <font>
      <b/>
      <sz val="10"/>
      <name val="Arial Cyr"/>
      <charset val="204"/>
    </font>
    <font>
      <b/>
      <sz val="10"/>
      <color rgb="FFFF0000"/>
      <name val="Times New Roman"/>
      <family val="1"/>
      <charset val="204"/>
    </font>
    <font>
      <sz val="10"/>
      <name val="Arial"/>
      <family val="2"/>
      <charset val="204"/>
    </font>
    <font>
      <b/>
      <sz val="18"/>
      <name val="Times New Roman"/>
      <family val="1"/>
      <charset val="204"/>
    </font>
    <font>
      <sz val="13.5"/>
      <name val="Times New Roman"/>
      <family val="1"/>
      <charset val="204"/>
    </font>
    <font>
      <sz val="16"/>
      <color theme="0"/>
      <name val="Times New Roman"/>
      <family val="1"/>
      <charset val="204"/>
    </font>
    <font>
      <b/>
      <sz val="20"/>
      <color rgb="FFFF0000"/>
      <name val="Times New Roman"/>
      <family val="1"/>
      <charset val="204"/>
    </font>
  </fonts>
  <fills count="7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rgb="FFFFFF9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499984740745262"/>
        <bgColor indexed="64"/>
      </patternFill>
    </fill>
  </fills>
  <borders count="1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dotted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81">
    <xf numFmtId="0" fontId="0" fillId="0" borderId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5" borderId="0" applyNumberFormat="0" applyBorder="0" applyAlignment="0" applyProtection="0"/>
    <xf numFmtId="0" fontId="20" fillId="8" borderId="0" applyNumberFormat="0" applyBorder="0" applyAlignment="0" applyProtection="0"/>
    <xf numFmtId="0" fontId="2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7" borderId="0" applyNumberFormat="0" applyBorder="0" applyAlignment="0" applyProtection="0"/>
    <xf numFmtId="0" fontId="30" fillId="18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9" borderId="0" applyNumberFormat="0" applyBorder="0" applyAlignment="0" applyProtection="0"/>
    <xf numFmtId="0" fontId="40" fillId="3" borderId="0" applyNumberFormat="0" applyBorder="0" applyAlignment="0" applyProtection="0"/>
    <xf numFmtId="0" fontId="33" fillId="20" borderId="1" applyNumberFormat="0" applyAlignment="0" applyProtection="0"/>
    <xf numFmtId="0" fontId="33" fillId="20" borderId="1" applyNumberFormat="0" applyAlignment="0" applyProtection="0"/>
    <xf numFmtId="0" fontId="33" fillId="20" borderId="1" applyNumberFormat="0" applyAlignment="0" applyProtection="0"/>
    <xf numFmtId="0" fontId="33" fillId="20" borderId="1" applyNumberFormat="0" applyAlignment="0" applyProtection="0"/>
    <xf numFmtId="0" fontId="33" fillId="20" borderId="1" applyNumberFormat="0" applyAlignment="0" applyProtection="0"/>
    <xf numFmtId="0" fontId="33" fillId="20" borderId="1" applyNumberFormat="0" applyAlignment="0" applyProtection="0"/>
    <xf numFmtId="0" fontId="38" fillId="21" borderId="2" applyNumberFormat="0" applyAlignment="0" applyProtection="0"/>
    <xf numFmtId="0" fontId="41" fillId="0" borderId="0" applyNumberFormat="0" applyFill="0" applyBorder="0" applyAlignment="0" applyProtection="0"/>
    <xf numFmtId="0" fontId="44" fillId="4" borderId="0" applyNumberFormat="0" applyBorder="0" applyAlignment="0" applyProtection="0"/>
    <xf numFmtId="0" fontId="34" fillId="0" borderId="3" applyNumberFormat="0" applyFill="0" applyAlignment="0" applyProtection="0"/>
    <xf numFmtId="0" fontId="35" fillId="0" borderId="4" applyNumberFormat="0" applyFill="0" applyAlignment="0" applyProtection="0"/>
    <xf numFmtId="0" fontId="36" fillId="0" borderId="5" applyNumberFormat="0" applyFill="0" applyAlignment="0" applyProtection="0"/>
    <xf numFmtId="0" fontId="36" fillId="0" borderId="0" applyNumberFormat="0" applyFill="0" applyBorder="0" applyAlignment="0" applyProtection="0"/>
    <xf numFmtId="0" fontId="31" fillId="7" borderId="1" applyNumberFormat="0" applyAlignment="0" applyProtection="0"/>
    <xf numFmtId="0" fontId="31" fillId="7" borderId="1" applyNumberFormat="0" applyAlignment="0" applyProtection="0"/>
    <xf numFmtId="0" fontId="31" fillId="7" borderId="1" applyNumberFormat="0" applyAlignment="0" applyProtection="0"/>
    <xf numFmtId="0" fontId="31" fillId="7" borderId="1" applyNumberFormat="0" applyAlignment="0" applyProtection="0"/>
    <xf numFmtId="0" fontId="31" fillId="7" borderId="1" applyNumberFormat="0" applyAlignment="0" applyProtection="0"/>
    <xf numFmtId="0" fontId="31" fillId="7" borderId="1" applyNumberFormat="0" applyAlignment="0" applyProtection="0"/>
    <xf numFmtId="0" fontId="42" fillId="0" borderId="6" applyNumberFormat="0" applyFill="0" applyAlignment="0" applyProtection="0"/>
    <xf numFmtId="0" fontId="23" fillId="22" borderId="7" applyNumberFormat="0" applyFont="0" applyAlignment="0" applyProtection="0"/>
    <xf numFmtId="0" fontId="23" fillId="22" borderId="7" applyNumberFormat="0" applyFont="0" applyAlignment="0" applyProtection="0"/>
    <xf numFmtId="0" fontId="23" fillId="22" borderId="7" applyNumberFormat="0" applyFont="0" applyAlignment="0" applyProtection="0"/>
    <xf numFmtId="0" fontId="23" fillId="22" borderId="7" applyNumberFormat="0" applyFont="0" applyAlignment="0" applyProtection="0"/>
    <xf numFmtId="0" fontId="23" fillId="22" borderId="7" applyNumberFormat="0" applyFont="0" applyAlignment="0" applyProtection="0"/>
    <xf numFmtId="0" fontId="23" fillId="22" borderId="7" applyNumberFormat="0" applyFont="0" applyAlignment="0" applyProtection="0"/>
    <xf numFmtId="0" fontId="23" fillId="22" borderId="7" applyNumberFormat="0" applyFont="0" applyAlignment="0" applyProtection="0"/>
    <xf numFmtId="0" fontId="23" fillId="22" borderId="7" applyNumberFormat="0" applyFont="0" applyAlignment="0" applyProtection="0"/>
    <xf numFmtId="0" fontId="23" fillId="22" borderId="7" applyNumberFormat="0" applyFont="0" applyAlignment="0" applyProtection="0"/>
    <xf numFmtId="0" fontId="23" fillId="22" borderId="7" applyNumberFormat="0" applyFont="0" applyAlignment="0" applyProtection="0"/>
    <xf numFmtId="0" fontId="23" fillId="22" borderId="7" applyNumberFormat="0" applyFont="0" applyAlignment="0" applyProtection="0"/>
    <xf numFmtId="0" fontId="23" fillId="22" borderId="7" applyNumberFormat="0" applyFont="0" applyAlignment="0" applyProtection="0"/>
    <xf numFmtId="0" fontId="23" fillId="22" borderId="7" applyNumberFormat="0" applyFont="0" applyAlignment="0" applyProtection="0"/>
    <xf numFmtId="0" fontId="23" fillId="22" borderId="7" applyNumberFormat="0" applyFont="0" applyAlignment="0" applyProtection="0"/>
    <xf numFmtId="0" fontId="23" fillId="22" borderId="7" applyNumberFormat="0" applyFont="0" applyAlignment="0" applyProtection="0"/>
    <xf numFmtId="0" fontId="23" fillId="22" borderId="7" applyNumberFormat="0" applyFont="0" applyAlignment="0" applyProtection="0"/>
    <xf numFmtId="0" fontId="23" fillId="22" borderId="7" applyNumberFormat="0" applyFont="0" applyAlignment="0" applyProtection="0"/>
    <xf numFmtId="0" fontId="23" fillId="22" borderId="7" applyNumberFormat="0" applyFont="0" applyAlignment="0" applyProtection="0"/>
    <xf numFmtId="0" fontId="23" fillId="22" borderId="7" applyNumberFormat="0" applyFont="0" applyAlignment="0" applyProtection="0"/>
    <xf numFmtId="0" fontId="23" fillId="22" borderId="7" applyNumberFormat="0" applyFont="0" applyAlignment="0" applyProtection="0"/>
    <xf numFmtId="0" fontId="23" fillId="22" borderId="7" applyNumberFormat="0" applyFont="0" applyAlignment="0" applyProtection="0"/>
    <xf numFmtId="0" fontId="23" fillId="22" borderId="7" applyNumberFormat="0" applyFont="0" applyAlignment="0" applyProtection="0"/>
    <xf numFmtId="0" fontId="23" fillId="22" borderId="7" applyNumberFormat="0" applyFont="0" applyAlignment="0" applyProtection="0"/>
    <xf numFmtId="0" fontId="23" fillId="22" borderId="7" applyNumberFormat="0" applyFont="0" applyAlignment="0" applyProtection="0"/>
    <xf numFmtId="0" fontId="23" fillId="22" borderId="7" applyNumberFormat="0" applyFont="0" applyAlignment="0" applyProtection="0"/>
    <xf numFmtId="0" fontId="23" fillId="22" borderId="7" applyNumberFormat="0" applyFont="0" applyAlignment="0" applyProtection="0"/>
    <xf numFmtId="0" fontId="23" fillId="22" borderId="7" applyNumberFormat="0" applyFont="0" applyAlignment="0" applyProtection="0"/>
    <xf numFmtId="0" fontId="23" fillId="22" borderId="7" applyNumberFormat="0" applyFont="0" applyAlignment="0" applyProtection="0"/>
    <xf numFmtId="0" fontId="23" fillId="22" borderId="7" applyNumberFormat="0" applyFont="0" applyAlignment="0" applyProtection="0"/>
    <xf numFmtId="0" fontId="23" fillId="22" borderId="7" applyNumberFormat="0" applyFont="0" applyAlignment="0" applyProtection="0"/>
    <xf numFmtId="0" fontId="23" fillId="22" borderId="7" applyNumberFormat="0" applyFont="0" applyAlignment="0" applyProtection="0"/>
    <xf numFmtId="0" fontId="23" fillId="22" borderId="7" applyNumberFormat="0" applyFont="0" applyAlignment="0" applyProtection="0"/>
    <xf numFmtId="0" fontId="23" fillId="22" borderId="7" applyNumberFormat="0" applyFont="0" applyAlignment="0" applyProtection="0"/>
    <xf numFmtId="0" fontId="32" fillId="20" borderId="8" applyNumberFormat="0" applyAlignment="0" applyProtection="0"/>
    <xf numFmtId="0" fontId="32" fillId="20" borderId="8" applyNumberFormat="0" applyAlignment="0" applyProtection="0"/>
    <xf numFmtId="0" fontId="32" fillId="20" borderId="8" applyNumberFormat="0" applyAlignment="0" applyProtection="0"/>
    <xf numFmtId="0" fontId="32" fillId="20" borderId="8" applyNumberFormat="0" applyAlignment="0" applyProtection="0"/>
    <xf numFmtId="0" fontId="32" fillId="20" borderId="8" applyNumberFormat="0" applyAlignment="0" applyProtection="0"/>
    <xf numFmtId="0" fontId="32" fillId="20" borderId="8" applyNumberFormat="0" applyAlignment="0" applyProtection="0"/>
    <xf numFmtId="0" fontId="23" fillId="0" borderId="0"/>
    <xf numFmtId="0" fontId="29" fillId="0" borderId="0"/>
    <xf numFmtId="0" fontId="4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8" fillId="0" borderId="0">
      <alignment horizontal="left"/>
    </xf>
    <xf numFmtId="0" fontId="39" fillId="0" borderId="0" applyNumberFormat="0" applyFill="0" applyBorder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43" fillId="0" borderId="0" applyNumberFormat="0" applyFill="0" applyBorder="0" applyAlignment="0" applyProtection="0"/>
    <xf numFmtId="0" fontId="49" fillId="0" borderId="0"/>
    <xf numFmtId="0" fontId="29" fillId="0" borderId="0"/>
    <xf numFmtId="0" fontId="46" fillId="0" borderId="0"/>
    <xf numFmtId="0" fontId="23" fillId="0" borderId="0"/>
    <xf numFmtId="0" fontId="23" fillId="0" borderId="0"/>
    <xf numFmtId="165" fontId="21" fillId="0" borderId="0" applyFont="0" applyFill="0" applyBorder="0" applyAlignment="0" applyProtection="0"/>
    <xf numFmtId="0" fontId="19" fillId="2" borderId="0" applyNumberFormat="0" applyBorder="0" applyAlignment="0" applyProtection="0"/>
    <xf numFmtId="0" fontId="19" fillId="3" borderId="0" applyNumberFormat="0" applyBorder="0" applyAlignment="0" applyProtection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8" borderId="0" applyNumberFormat="0" applyBorder="0" applyAlignment="0" applyProtection="0"/>
    <xf numFmtId="0" fontId="19" fillId="11" borderId="0" applyNumberFormat="0" applyBorder="0" applyAlignment="0" applyProtection="0"/>
    <xf numFmtId="0" fontId="21" fillId="0" borderId="0"/>
    <xf numFmtId="0" fontId="23" fillId="0" borderId="0"/>
    <xf numFmtId="0" fontId="21" fillId="0" borderId="0"/>
    <xf numFmtId="0" fontId="18" fillId="0" borderId="0"/>
    <xf numFmtId="0" fontId="2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24" borderId="17" applyNumberFormat="0" applyFont="0" applyAlignment="0" applyProtection="0"/>
    <xf numFmtId="165" fontId="21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24" borderId="17" applyNumberFormat="0" applyFont="0" applyAlignment="0" applyProtection="0"/>
    <xf numFmtId="0" fontId="53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24" borderId="17" applyNumberFormat="0" applyFont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24" borderId="17" applyNumberFormat="0" applyFont="0" applyAlignment="0" applyProtection="0"/>
    <xf numFmtId="0" fontId="14" fillId="0" borderId="0"/>
    <xf numFmtId="0" fontId="21" fillId="0" borderId="0"/>
    <xf numFmtId="0" fontId="14" fillId="0" borderId="0"/>
    <xf numFmtId="0" fontId="14" fillId="0" borderId="0"/>
    <xf numFmtId="165" fontId="21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24" borderId="17" applyNumberFormat="0" applyFont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24" borderId="17" applyNumberFormat="0" applyFont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24" borderId="17" applyNumberFormat="0" applyFont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24" borderId="17" applyNumberFormat="0" applyFont="0" applyAlignment="0" applyProtection="0"/>
    <xf numFmtId="0" fontId="54" fillId="0" borderId="0" applyNumberFormat="0" applyFill="0" applyBorder="0" applyAlignment="0" applyProtection="0"/>
    <xf numFmtId="0" fontId="13" fillId="0" borderId="0"/>
    <xf numFmtId="0" fontId="57" fillId="0" borderId="25" applyNumberFormat="0" applyFill="0" applyAlignment="0" applyProtection="0"/>
    <xf numFmtId="0" fontId="58" fillId="0" borderId="26" applyNumberFormat="0" applyFill="0" applyAlignment="0" applyProtection="0"/>
    <xf numFmtId="0" fontId="59" fillId="0" borderId="27" applyNumberFormat="0" applyFill="0" applyAlignment="0" applyProtection="0"/>
    <xf numFmtId="0" fontId="59" fillId="0" borderId="0" applyNumberFormat="0" applyFill="0" applyBorder="0" applyAlignment="0" applyProtection="0"/>
    <xf numFmtId="0" fontId="60" fillId="26" borderId="0" applyNumberFormat="0" applyBorder="0" applyAlignment="0" applyProtection="0"/>
    <xf numFmtId="0" fontId="61" fillId="27" borderId="0" applyNumberFormat="0" applyBorder="0" applyAlignment="0" applyProtection="0"/>
    <xf numFmtId="0" fontId="62" fillId="29" borderId="28" applyNumberFormat="0" applyAlignment="0" applyProtection="0"/>
    <xf numFmtId="0" fontId="63" fillId="30" borderId="29" applyNumberFormat="0" applyAlignment="0" applyProtection="0"/>
    <xf numFmtId="0" fontId="64" fillId="30" borderId="28" applyNumberFormat="0" applyAlignment="0" applyProtection="0"/>
    <xf numFmtId="0" fontId="65" fillId="0" borderId="30" applyNumberFormat="0" applyFill="0" applyAlignment="0" applyProtection="0"/>
    <xf numFmtId="0" fontId="66" fillId="31" borderId="31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32" applyNumberFormat="0" applyFill="0" applyAlignment="0" applyProtection="0"/>
    <xf numFmtId="0" fontId="70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34" borderId="0" applyNumberFormat="0" applyBorder="0" applyAlignment="0" applyProtection="0"/>
    <xf numFmtId="0" fontId="70" fillId="36" borderId="0" applyNumberFormat="0" applyBorder="0" applyAlignment="0" applyProtection="0"/>
    <xf numFmtId="0" fontId="12" fillId="37" borderId="0" applyNumberFormat="0" applyBorder="0" applyAlignment="0" applyProtection="0"/>
    <xf numFmtId="0" fontId="12" fillId="38" borderId="0" applyNumberFormat="0" applyBorder="0" applyAlignment="0" applyProtection="0"/>
    <xf numFmtId="0" fontId="70" fillId="40" borderId="0" applyNumberFormat="0" applyBorder="0" applyAlignment="0" applyProtection="0"/>
    <xf numFmtId="0" fontId="12" fillId="41" borderId="0" applyNumberFormat="0" applyBorder="0" applyAlignment="0" applyProtection="0"/>
    <xf numFmtId="0" fontId="12" fillId="42" borderId="0" applyNumberFormat="0" applyBorder="0" applyAlignment="0" applyProtection="0"/>
    <xf numFmtId="0" fontId="70" fillId="44" borderId="0" applyNumberFormat="0" applyBorder="0" applyAlignment="0" applyProtection="0"/>
    <xf numFmtId="0" fontId="12" fillId="45" borderId="0" applyNumberFormat="0" applyBorder="0" applyAlignment="0" applyProtection="0"/>
    <xf numFmtId="0" fontId="12" fillId="46" borderId="0" applyNumberFormat="0" applyBorder="0" applyAlignment="0" applyProtection="0"/>
    <xf numFmtId="0" fontId="70" fillId="48" borderId="0" applyNumberFormat="0" applyBorder="0" applyAlignment="0" applyProtection="0"/>
    <xf numFmtId="0" fontId="12" fillId="49" borderId="0" applyNumberFormat="0" applyBorder="0" applyAlignment="0" applyProtection="0"/>
    <xf numFmtId="0" fontId="12" fillId="50" borderId="0" applyNumberFormat="0" applyBorder="0" applyAlignment="0" applyProtection="0"/>
    <xf numFmtId="0" fontId="70" fillId="52" borderId="0" applyNumberFormat="0" applyBorder="0" applyAlignment="0" applyProtection="0"/>
    <xf numFmtId="0" fontId="12" fillId="53" borderId="0" applyNumberFormat="0" applyBorder="0" applyAlignment="0" applyProtection="0"/>
    <xf numFmtId="0" fontId="12" fillId="54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21" fillId="0" borderId="0"/>
    <xf numFmtId="0" fontId="12" fillId="0" borderId="0"/>
    <xf numFmtId="0" fontId="12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2" fillId="0" borderId="0" applyBorder="0" applyProtection="0"/>
    <xf numFmtId="0" fontId="71" fillId="0" borderId="0"/>
    <xf numFmtId="0" fontId="71" fillId="0" borderId="0"/>
    <xf numFmtId="0" fontId="71" fillId="0" borderId="0"/>
    <xf numFmtId="0" fontId="71" fillId="0" borderId="0"/>
    <xf numFmtId="0" fontId="73" fillId="0" borderId="0" applyNumberFormat="0" applyFill="0" applyBorder="0" applyAlignment="0" applyProtection="0"/>
    <xf numFmtId="0" fontId="74" fillId="28" borderId="0" applyNumberFormat="0" applyBorder="0" applyAlignment="0" applyProtection="0"/>
    <xf numFmtId="0" fontId="12" fillId="24" borderId="17" applyNumberFormat="0" applyFont="0" applyAlignment="0" applyProtection="0"/>
    <xf numFmtId="0" fontId="70" fillId="35" borderId="0" applyNumberFormat="0" applyBorder="0" applyAlignment="0" applyProtection="0"/>
    <xf numFmtId="0" fontId="70" fillId="39" borderId="0" applyNumberFormat="0" applyBorder="0" applyAlignment="0" applyProtection="0"/>
    <xf numFmtId="0" fontId="70" fillId="43" borderId="0" applyNumberFormat="0" applyBorder="0" applyAlignment="0" applyProtection="0"/>
    <xf numFmtId="0" fontId="70" fillId="47" borderId="0" applyNumberFormat="0" applyBorder="0" applyAlignment="0" applyProtection="0"/>
    <xf numFmtId="0" fontId="70" fillId="51" borderId="0" applyNumberFormat="0" applyBorder="0" applyAlignment="0" applyProtection="0"/>
    <xf numFmtId="0" fontId="70" fillId="55" borderId="0" applyNumberFormat="0" applyBorder="0" applyAlignment="0" applyProtection="0"/>
    <xf numFmtId="0" fontId="48" fillId="0" borderId="0">
      <alignment horizontal="left"/>
    </xf>
    <xf numFmtId="9" fontId="2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0" fillId="0" borderId="0"/>
    <xf numFmtId="0" fontId="9" fillId="0" borderId="0"/>
    <xf numFmtId="0" fontId="9" fillId="0" borderId="0"/>
    <xf numFmtId="0" fontId="8" fillId="0" borderId="0"/>
    <xf numFmtId="0" fontId="8" fillId="0" borderId="0"/>
    <xf numFmtId="3" fontId="98" fillId="0" borderId="0" applyFont="0" applyFill="0" applyBorder="0" applyAlignment="0" applyProtection="0"/>
    <xf numFmtId="4" fontId="99" fillId="0" borderId="0" applyFont="0" applyFill="0" applyBorder="0" applyAlignment="0" applyProtection="0"/>
    <xf numFmtId="171" fontId="99" fillId="0" borderId="0" applyFont="0" applyFill="0" applyBorder="0" applyAlignment="0" applyProtection="0"/>
    <xf numFmtId="0" fontId="29" fillId="0" borderId="0"/>
    <xf numFmtId="170" fontId="99" fillId="0" borderId="0" applyFont="0" applyFill="0" applyBorder="0" applyAlignment="0" applyProtection="0"/>
    <xf numFmtId="1" fontId="99" fillId="0" borderId="0" applyFont="0" applyFill="0" applyBorder="0" applyAlignment="0" applyProtection="0"/>
    <xf numFmtId="3" fontId="99" fillId="0" borderId="0" applyFont="0" applyFill="0" applyBorder="0" applyAlignment="0" applyProtection="0"/>
    <xf numFmtId="0" fontId="48" fillId="0" borderId="0"/>
    <xf numFmtId="9" fontId="46" fillId="0" borderId="0" applyFont="0" applyFill="0" applyBorder="0" applyAlignment="0" applyProtection="0"/>
    <xf numFmtId="0" fontId="100" fillId="0" borderId="0"/>
    <xf numFmtId="0" fontId="101" fillId="0" borderId="0"/>
    <xf numFmtId="0" fontId="7" fillId="0" borderId="0"/>
    <xf numFmtId="164" fontId="101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100" fillId="0" borderId="0"/>
    <xf numFmtId="0" fontId="23" fillId="0" borderId="0"/>
    <xf numFmtId="172" fontId="99" fillId="0" borderId="0" applyFont="0" applyFill="0" applyBorder="0" applyAlignment="0" applyProtection="0"/>
    <xf numFmtId="173" fontId="29" fillId="0" borderId="0" applyFont="0" applyFill="0" applyBorder="0" applyAlignment="0" applyProtection="0"/>
    <xf numFmtId="0" fontId="7" fillId="0" borderId="0"/>
    <xf numFmtId="0" fontId="101" fillId="0" borderId="0"/>
    <xf numFmtId="3" fontId="98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4" borderId="17" applyNumberFormat="0" applyFont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45" borderId="0" applyNumberFormat="0" applyBorder="0" applyAlignment="0" applyProtection="0"/>
    <xf numFmtId="0" fontId="5" fillId="46" borderId="0" applyNumberFormat="0" applyBorder="0" applyAlignment="0" applyProtection="0"/>
    <xf numFmtId="0" fontId="5" fillId="49" borderId="0" applyNumberFormat="0" applyBorder="0" applyAlignment="0" applyProtection="0"/>
    <xf numFmtId="0" fontId="5" fillId="50" borderId="0" applyNumberFormat="0" applyBorder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0" borderId="0"/>
    <xf numFmtId="4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4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4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4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4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4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4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4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4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4" borderId="17" applyNumberFormat="0" applyFont="0" applyAlignment="0" applyProtection="0"/>
    <xf numFmtId="0" fontId="1" fillId="0" borderId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4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097">
    <xf numFmtId="0" fontId="0" fillId="0" borderId="0" xfId="0"/>
    <xf numFmtId="0" fontId="22" fillId="0" borderId="0" xfId="0" applyFont="1"/>
    <xf numFmtId="0" fontId="22" fillId="0" borderId="0" xfId="0" applyFont="1" applyAlignment="1">
      <alignment horizontal="center" vertical="center"/>
    </xf>
    <xf numFmtId="0" fontId="22" fillId="0" borderId="0" xfId="106" applyFont="1"/>
    <xf numFmtId="4" fontId="22" fillId="0" borderId="0" xfId="0" applyNumberFormat="1" applyFont="1"/>
    <xf numFmtId="166" fontId="25" fillId="0" borderId="0" xfId="0" applyNumberFormat="1" applyFont="1" applyAlignment="1">
      <alignment horizontal="right" vertical="top"/>
    </xf>
    <xf numFmtId="0" fontId="27" fillId="0" borderId="12" xfId="0" applyFont="1" applyBorder="1" applyAlignment="1">
      <alignment horizontal="left" vertical="center" wrapText="1"/>
    </xf>
    <xf numFmtId="0" fontId="22" fillId="0" borderId="0" xfId="0" applyFont="1" applyAlignment="1">
      <alignment horizontal="left"/>
    </xf>
    <xf numFmtId="0" fontId="47" fillId="0" borderId="0" xfId="0" applyFont="1" applyAlignment="1">
      <alignment horizontal="left"/>
    </xf>
    <xf numFmtId="0" fontId="47" fillId="0" borderId="0" xfId="0" applyFont="1" applyAlignment="1">
      <alignment horizontal="center" vertical="center"/>
    </xf>
    <xf numFmtId="0" fontId="12" fillId="0" borderId="0" xfId="259"/>
    <xf numFmtId="166" fontId="25" fillId="0" borderId="0" xfId="0" applyNumberFormat="1" applyFont="1" applyAlignment="1">
      <alignment vertical="top" wrapText="1"/>
    </xf>
    <xf numFmtId="0" fontId="27" fillId="0" borderId="22" xfId="0" applyFont="1" applyBorder="1" applyAlignment="1">
      <alignment horizontal="left" vertical="center" wrapText="1"/>
    </xf>
    <xf numFmtId="0" fontId="26" fillId="0" borderId="0" xfId="0" applyFont="1" applyAlignment="1">
      <alignment horizontal="left"/>
    </xf>
    <xf numFmtId="0" fontId="24" fillId="0" borderId="0" xfId="0" applyFont="1" applyAlignment="1">
      <alignment horizontal="left"/>
    </xf>
    <xf numFmtId="0" fontId="22" fillId="0" borderId="0" xfId="0" applyFont="1" applyAlignment="1">
      <alignment vertical="top"/>
    </xf>
    <xf numFmtId="0" fontId="22" fillId="0" borderId="0" xfId="0" applyFont="1" applyAlignment="1">
      <alignment horizontal="center"/>
    </xf>
    <xf numFmtId="0" fontId="75" fillId="0" borderId="12" xfId="0" applyFont="1" applyBorder="1" applyAlignment="1">
      <alignment horizontal="left" vertical="center" wrapText="1"/>
    </xf>
    <xf numFmtId="166" fontId="25" fillId="0" borderId="0" xfId="0" applyNumberFormat="1" applyFont="1" applyAlignment="1">
      <alignment vertical="top"/>
    </xf>
    <xf numFmtId="41" fontId="76" fillId="0" borderId="14" xfId="0" applyNumberFormat="1" applyFont="1" applyBorder="1" applyAlignment="1">
      <alignment horizontal="center" vertical="center"/>
    </xf>
    <xf numFmtId="0" fontId="77" fillId="0" borderId="14" xfId="0" applyFont="1" applyBorder="1" applyAlignment="1">
      <alignment horizontal="center" vertical="center"/>
    </xf>
    <xf numFmtId="0" fontId="28" fillId="0" borderId="14" xfId="0" applyFont="1" applyBorder="1" applyAlignment="1">
      <alignment horizontal="center" vertical="center"/>
    </xf>
    <xf numFmtId="0" fontId="77" fillId="0" borderId="12" xfId="0" applyFont="1" applyBorder="1" applyAlignment="1">
      <alignment horizontal="center" vertical="center"/>
    </xf>
    <xf numFmtId="0" fontId="28" fillId="0" borderId="12" xfId="0" applyFont="1" applyBorder="1" applyAlignment="1">
      <alignment horizontal="center" vertical="center"/>
    </xf>
    <xf numFmtId="41" fontId="76" fillId="0" borderId="22" xfId="0" applyNumberFormat="1" applyFont="1" applyBorder="1" applyAlignment="1">
      <alignment horizontal="center" vertical="center"/>
    </xf>
    <xf numFmtId="0" fontId="77" fillId="0" borderId="16" xfId="0" applyFont="1" applyBorder="1" applyAlignment="1">
      <alignment horizontal="center" vertical="center"/>
    </xf>
    <xf numFmtId="0" fontId="28" fillId="0" borderId="16" xfId="0" applyFont="1" applyBorder="1" applyAlignment="1">
      <alignment horizontal="center" vertical="center"/>
    </xf>
    <xf numFmtId="0" fontId="77" fillId="0" borderId="22" xfId="0" applyFont="1" applyBorder="1" applyAlignment="1">
      <alignment horizontal="center" vertical="center"/>
    </xf>
    <xf numFmtId="0" fontId="28" fillId="0" borderId="22" xfId="0" applyFont="1" applyBorder="1" applyAlignment="1">
      <alignment horizontal="center" vertical="center"/>
    </xf>
    <xf numFmtId="0" fontId="79" fillId="0" borderId="12" xfId="0" applyFont="1" applyBorder="1" applyAlignment="1">
      <alignment horizontal="center" vertical="center"/>
    </xf>
    <xf numFmtId="0" fontId="76" fillId="0" borderId="12" xfId="0" applyFont="1" applyBorder="1" applyAlignment="1">
      <alignment horizontal="center" vertical="center"/>
    </xf>
    <xf numFmtId="0" fontId="78" fillId="0" borderId="12" xfId="0" applyFont="1" applyBorder="1" applyAlignment="1">
      <alignment horizontal="center" vertical="center"/>
    </xf>
    <xf numFmtId="0" fontId="28" fillId="0" borderId="22" xfId="0" applyFont="1" applyBorder="1" applyAlignment="1">
      <alignment horizontal="center"/>
    </xf>
    <xf numFmtId="0" fontId="76" fillId="0" borderId="14" xfId="0" applyFont="1" applyBorder="1" applyAlignment="1">
      <alignment horizontal="center" vertical="center"/>
    </xf>
    <xf numFmtId="0" fontId="24" fillId="0" borderId="22" xfId="85" applyFont="1" applyBorder="1" applyAlignment="1" applyProtection="1">
      <alignment horizontal="center" vertical="center"/>
      <protection locked="0"/>
    </xf>
    <xf numFmtId="0" fontId="24" fillId="0" borderId="22" xfId="0" applyFont="1" applyBorder="1" applyAlignment="1">
      <alignment vertical="center"/>
    </xf>
    <xf numFmtId="0" fontId="24" fillId="0" borderId="22" xfId="0" applyFont="1" applyBorder="1" applyAlignment="1">
      <alignment horizontal="center" vertical="center"/>
    </xf>
    <xf numFmtId="0" fontId="24" fillId="0" borderId="12" xfId="85" applyFont="1" applyBorder="1" applyAlignment="1" applyProtection="1">
      <alignment horizontal="center" vertical="center"/>
      <protection locked="0"/>
    </xf>
    <xf numFmtId="0" fontId="24" fillId="0" borderId="12" xfId="0" applyFont="1" applyBorder="1" applyAlignment="1">
      <alignment vertical="center"/>
    </xf>
    <xf numFmtId="0" fontId="24" fillId="0" borderId="12" xfId="0" applyFont="1" applyBorder="1" applyAlignment="1">
      <alignment horizontal="center" vertical="center"/>
    </xf>
    <xf numFmtId="0" fontId="24" fillId="0" borderId="16" xfId="0" applyFont="1" applyBorder="1" applyAlignment="1">
      <alignment horizontal="center" vertical="center"/>
    </xf>
    <xf numFmtId="0" fontId="24" fillId="0" borderId="16" xfId="0" applyFont="1" applyBorder="1" applyAlignment="1">
      <alignment vertical="center"/>
    </xf>
    <xf numFmtId="0" fontId="24" fillId="0" borderId="14" xfId="0" applyFont="1" applyBorder="1" applyAlignment="1">
      <alignment horizontal="center" vertical="center"/>
    </xf>
    <xf numFmtId="0" fontId="24" fillId="0" borderId="14" xfId="0" applyFont="1" applyBorder="1" applyAlignment="1">
      <alignment vertical="center"/>
    </xf>
    <xf numFmtId="0" fontId="24" fillId="0" borderId="14" xfId="85" applyFont="1" applyBorder="1" applyAlignment="1" applyProtection="1">
      <alignment horizontal="center" vertical="center"/>
      <protection locked="0"/>
    </xf>
    <xf numFmtId="0" fontId="24" fillId="0" borderId="16" xfId="85" applyFont="1" applyBorder="1" applyAlignment="1" applyProtection="1">
      <alignment horizontal="center" vertical="center"/>
      <protection locked="0"/>
    </xf>
    <xf numFmtId="0" fontId="24" fillId="0" borderId="12" xfId="0" applyFont="1" applyBorder="1" applyAlignment="1">
      <alignment vertical="center" wrapText="1"/>
    </xf>
    <xf numFmtId="1" fontId="24" fillId="0" borderId="12" xfId="0" applyNumberFormat="1" applyFont="1" applyBorder="1" applyAlignment="1">
      <alignment horizontal="center" vertical="center" wrapText="1"/>
    </xf>
    <xf numFmtId="0" fontId="24" fillId="0" borderId="14" xfId="0" applyFont="1" applyBorder="1" applyAlignment="1">
      <alignment horizontal="left" vertical="center"/>
    </xf>
    <xf numFmtId="0" fontId="24" fillId="0" borderId="12" xfId="0" applyFont="1" applyBorder="1" applyAlignment="1">
      <alignment horizontal="left" vertical="center"/>
    </xf>
    <xf numFmtId="0" fontId="24" fillId="0" borderId="0" xfId="0" applyFont="1" applyAlignment="1">
      <alignment vertical="top" wrapText="1"/>
    </xf>
    <xf numFmtId="0" fontId="24" fillId="0" borderId="0" xfId="0" applyFont="1" applyAlignment="1">
      <alignment horizontal="center" vertical="top"/>
    </xf>
    <xf numFmtId="0" fontId="24" fillId="0" borderId="0" xfId="0" applyFont="1" applyAlignment="1">
      <alignment horizontal="left" vertical="justify"/>
    </xf>
    <xf numFmtId="0" fontId="24" fillId="0" borderId="0" xfId="0" applyFont="1" applyAlignment="1">
      <alignment horizontal="center" vertical="center"/>
    </xf>
    <xf numFmtId="0" fontId="24" fillId="0" borderId="0" xfId="0" applyFont="1"/>
    <xf numFmtId="0" fontId="24" fillId="0" borderId="0" xfId="0" applyFont="1" applyAlignment="1">
      <alignment vertical="center"/>
    </xf>
    <xf numFmtId="0" fontId="83" fillId="0" borderId="0" xfId="0" applyFont="1" applyAlignment="1">
      <alignment horizontal="center"/>
    </xf>
    <xf numFmtId="0" fontId="51" fillId="0" borderId="0" xfId="0" applyFont="1" applyAlignment="1">
      <alignment horizontal="left"/>
    </xf>
    <xf numFmtId="0" fontId="0" fillId="0" borderId="0" xfId="0" applyAlignment="1">
      <alignment horizontal="center" vertical="top"/>
    </xf>
    <xf numFmtId="0" fontId="47" fillId="0" borderId="0" xfId="0" applyFont="1"/>
    <xf numFmtId="0" fontId="28" fillId="0" borderId="0" xfId="0" applyFont="1" applyAlignment="1">
      <alignment horizontal="center"/>
    </xf>
    <xf numFmtId="0" fontId="28" fillId="0" borderId="0" xfId="0" applyFont="1" applyAlignment="1">
      <alignment horizontal="left" vertical="center"/>
    </xf>
    <xf numFmtId="0" fontId="28" fillId="0" borderId="0" xfId="0" applyFont="1" applyAlignment="1">
      <alignment horizontal="center" vertical="center"/>
    </xf>
    <xf numFmtId="0" fontId="22" fillId="0" borderId="12" xfId="0" applyFont="1" applyBorder="1" applyAlignment="1">
      <alignment vertical="center"/>
    </xf>
    <xf numFmtId="0" fontId="52" fillId="0" borderId="12" xfId="176" applyFont="1" applyBorder="1" applyAlignment="1">
      <alignment horizontal="center" vertical="center"/>
    </xf>
    <xf numFmtId="0" fontId="28" fillId="0" borderId="12" xfId="176" applyFont="1" applyBorder="1" applyAlignment="1">
      <alignment horizontal="center" vertical="center"/>
    </xf>
    <xf numFmtId="166" fontId="22" fillId="0" borderId="0" xfId="0" applyNumberFormat="1" applyFont="1" applyAlignment="1">
      <alignment vertical="top" wrapText="1"/>
    </xf>
    <xf numFmtId="41" fontId="76" fillId="0" borderId="12" xfId="0" applyNumberFormat="1" applyFont="1" applyBorder="1" applyAlignment="1">
      <alignment horizontal="center" vertical="center"/>
    </xf>
    <xf numFmtId="0" fontId="81" fillId="0" borderId="12" xfId="0" applyFont="1" applyBorder="1" applyAlignment="1">
      <alignment horizontal="center" vertical="center"/>
    </xf>
    <xf numFmtId="0" fontId="27" fillId="0" borderId="12" xfId="0" applyFont="1" applyBorder="1" applyAlignment="1">
      <alignment vertical="center" wrapText="1"/>
    </xf>
    <xf numFmtId="0" fontId="81" fillId="0" borderId="12" xfId="0" applyFont="1" applyBorder="1" applyAlignment="1">
      <alignment vertical="center" wrapText="1"/>
    </xf>
    <xf numFmtId="0" fontId="26" fillId="0" borderId="12" xfId="0" applyFont="1" applyBorder="1" applyAlignment="1">
      <alignment horizontal="center" vertical="center"/>
    </xf>
    <xf numFmtId="0" fontId="26" fillId="0" borderId="22" xfId="0" applyFont="1" applyBorder="1" applyAlignment="1">
      <alignment horizontal="center" vertical="center"/>
    </xf>
    <xf numFmtId="0" fontId="45" fillId="0" borderId="12" xfId="0" applyFont="1" applyBorder="1" applyAlignment="1">
      <alignment horizontal="center" vertical="center"/>
    </xf>
    <xf numFmtId="0" fontId="27" fillId="23" borderId="12" xfId="0" applyFont="1" applyFill="1" applyBorder="1" applyAlignment="1">
      <alignment vertical="center" wrapText="1"/>
    </xf>
    <xf numFmtId="0" fontId="50" fillId="0" borderId="12" xfId="0" applyFont="1" applyBorder="1" applyAlignment="1">
      <alignment horizontal="left" vertical="center" wrapText="1"/>
    </xf>
    <xf numFmtId="0" fontId="25" fillId="0" borderId="0" xfId="0" applyFont="1" applyAlignment="1">
      <alignment horizontal="left" vertical="top" wrapText="1"/>
    </xf>
    <xf numFmtId="0" fontId="25" fillId="0" borderId="0" xfId="106" applyFont="1" applyAlignment="1">
      <alignment horizontal="center"/>
    </xf>
    <xf numFmtId="0" fontId="25" fillId="0" borderId="0" xfId="0" applyFont="1" applyAlignment="1">
      <alignment horizontal="center" vertical="center"/>
    </xf>
    <xf numFmtId="0" fontId="12" fillId="0" borderId="12" xfId="259" applyBorder="1"/>
    <xf numFmtId="0" fontId="84" fillId="0" borderId="0" xfId="0" applyFont="1"/>
    <xf numFmtId="0" fontId="83" fillId="0" borderId="0" xfId="0" applyFont="1" applyAlignment="1">
      <alignment horizontal="left"/>
    </xf>
    <xf numFmtId="0" fontId="25" fillId="0" borderId="0" xfId="0" applyFont="1" applyAlignment="1">
      <alignment horizontal="left" vertical="center"/>
    </xf>
    <xf numFmtId="0" fontId="24" fillId="0" borderId="20" xfId="0" applyFont="1" applyBorder="1" applyAlignment="1">
      <alignment horizontal="center" vertical="center"/>
    </xf>
    <xf numFmtId="0" fontId="24" fillId="0" borderId="16" xfId="0" applyFont="1" applyBorder="1" applyAlignment="1">
      <alignment horizontal="left" vertical="center"/>
    </xf>
    <xf numFmtId="0" fontId="89" fillId="0" borderId="0" xfId="259" applyFont="1"/>
    <xf numFmtId="0" fontId="83" fillId="0" borderId="18" xfId="0" applyFont="1" applyBorder="1" applyAlignment="1">
      <alignment horizontal="center"/>
    </xf>
    <xf numFmtId="0" fontId="51" fillId="0" borderId="18" xfId="0" applyFont="1" applyBorder="1" applyAlignment="1">
      <alignment horizontal="left"/>
    </xf>
    <xf numFmtId="0" fontId="26" fillId="0" borderId="18" xfId="0" applyFont="1" applyBorder="1" applyAlignment="1">
      <alignment horizontal="left"/>
    </xf>
    <xf numFmtId="0" fontId="24" fillId="0" borderId="18" xfId="0" applyFont="1" applyBorder="1" applyAlignment="1">
      <alignment horizontal="left"/>
    </xf>
    <xf numFmtId="0" fontId="22" fillId="0" borderId="18" xfId="0" applyFont="1" applyBorder="1"/>
    <xf numFmtId="0" fontId="80" fillId="0" borderId="14" xfId="260" applyFont="1" applyBorder="1" applyAlignment="1">
      <alignment horizontal="center" vertical="center"/>
    </xf>
    <xf numFmtId="0" fontId="24" fillId="0" borderId="14" xfId="148" applyFont="1" applyBorder="1" applyAlignment="1">
      <alignment horizontal="center" vertical="center"/>
    </xf>
    <xf numFmtId="0" fontId="80" fillId="0" borderId="12" xfId="260" applyFont="1" applyBorder="1" applyAlignment="1">
      <alignment horizontal="center" vertical="center"/>
    </xf>
    <xf numFmtId="0" fontId="24" fillId="0" borderId="12" xfId="148" applyFont="1" applyBorder="1" applyAlignment="1">
      <alignment horizontal="center" vertical="center"/>
    </xf>
    <xf numFmtId="0" fontId="24" fillId="0" borderId="16" xfId="148" applyFont="1" applyBorder="1" applyAlignment="1">
      <alignment horizontal="center" vertical="center"/>
    </xf>
    <xf numFmtId="0" fontId="80" fillId="0" borderId="12" xfId="260" applyFont="1" applyBorder="1" applyAlignment="1">
      <alignment vertical="center" wrapText="1"/>
    </xf>
    <xf numFmtId="0" fontId="80" fillId="0" borderId="14" xfId="260" applyFont="1" applyBorder="1" applyAlignment="1">
      <alignment vertical="center" wrapText="1"/>
    </xf>
    <xf numFmtId="0" fontId="24" fillId="0" borderId="16" xfId="224" applyFont="1" applyFill="1" applyBorder="1" applyAlignment="1">
      <alignment vertical="center"/>
    </xf>
    <xf numFmtId="0" fontId="80" fillId="0" borderId="12" xfId="258" applyFont="1" applyBorder="1" applyAlignment="1">
      <alignment vertical="center"/>
    </xf>
    <xf numFmtId="0" fontId="24" fillId="0" borderId="14" xfId="0" applyFont="1" applyBorder="1" applyAlignment="1">
      <alignment vertical="center" wrapText="1"/>
    </xf>
    <xf numFmtId="0" fontId="24" fillId="0" borderId="12" xfId="0" applyFont="1" applyBorder="1" applyAlignment="1">
      <alignment horizontal="center" vertical="center" wrapText="1"/>
    </xf>
    <xf numFmtId="0" fontId="24" fillId="0" borderId="12" xfId="0" applyFont="1" applyBorder="1" applyAlignment="1">
      <alignment horizontal="left" vertical="center" wrapText="1"/>
    </xf>
    <xf numFmtId="0" fontId="80" fillId="0" borderId="12" xfId="0" applyFont="1" applyBorder="1" applyAlignment="1">
      <alignment horizontal="left" vertical="center" wrapText="1"/>
    </xf>
    <xf numFmtId="0" fontId="22" fillId="0" borderId="0" xfId="0" applyFont="1" applyAlignment="1">
      <alignment vertical="top" wrapText="1"/>
    </xf>
    <xf numFmtId="0" fontId="56" fillId="56" borderId="11" xfId="0" applyFont="1" applyFill="1" applyBorder="1" applyAlignment="1">
      <alignment horizontal="center"/>
    </xf>
    <xf numFmtId="0" fontId="26" fillId="0" borderId="12" xfId="0" applyFont="1" applyBorder="1" applyAlignment="1">
      <alignment horizontal="center"/>
    </xf>
    <xf numFmtId="0" fontId="86" fillId="0" borderId="0" xfId="0" applyFont="1" applyAlignment="1">
      <alignment horizontal="left"/>
    </xf>
    <xf numFmtId="0" fontId="85" fillId="0" borderId="0" xfId="0" applyFont="1"/>
    <xf numFmtId="0" fontId="24" fillId="56" borderId="11" xfId="0" applyFont="1" applyFill="1" applyBorder="1" applyAlignment="1">
      <alignment horizontal="left" vertical="center"/>
    </xf>
    <xf numFmtId="0" fontId="24" fillId="23" borderId="12" xfId="0" applyFont="1" applyFill="1" applyBorder="1" applyAlignment="1">
      <alignment horizontal="center" vertical="center"/>
    </xf>
    <xf numFmtId="0" fontId="24" fillId="56" borderId="11" xfId="0" applyFont="1" applyFill="1" applyBorder="1" applyAlignment="1">
      <alignment horizontal="center" vertical="center"/>
    </xf>
    <xf numFmtId="0" fontId="24" fillId="23" borderId="12" xfId="0" applyFont="1" applyFill="1" applyBorder="1" applyAlignment="1">
      <alignment horizontal="center"/>
    </xf>
    <xf numFmtId="0" fontId="24" fillId="56" borderId="11" xfId="0" applyFont="1" applyFill="1" applyBorder="1" applyAlignment="1">
      <alignment horizontal="center" vertical="center" wrapText="1"/>
    </xf>
    <xf numFmtId="0" fontId="76" fillId="0" borderId="0" xfId="0" applyFont="1" applyAlignment="1">
      <alignment horizontal="center"/>
    </xf>
    <xf numFmtId="0" fontId="80" fillId="0" borderId="12" xfId="225" applyFont="1" applyBorder="1" applyAlignment="1">
      <alignment vertical="center"/>
    </xf>
    <xf numFmtId="0" fontId="24" fillId="0" borderId="14" xfId="224" applyFont="1" applyFill="1" applyBorder="1" applyAlignment="1">
      <alignment vertical="center" wrapText="1"/>
    </xf>
    <xf numFmtId="0" fontId="24" fillId="0" borderId="12" xfId="224" applyFont="1" applyFill="1" applyBorder="1" applyAlignment="1">
      <alignment vertical="center" wrapText="1"/>
    </xf>
    <xf numFmtId="0" fontId="24" fillId="0" borderId="16" xfId="224" applyFont="1" applyFill="1" applyBorder="1" applyAlignment="1">
      <alignment vertical="center" wrapText="1"/>
    </xf>
    <xf numFmtId="0" fontId="92" fillId="0" borderId="0" xfId="0" applyFont="1"/>
    <xf numFmtId="41" fontId="76" fillId="0" borderId="16" xfId="0" applyNumberFormat="1" applyFont="1" applyBorder="1" applyAlignment="1">
      <alignment horizontal="center" vertical="center"/>
    </xf>
    <xf numFmtId="166" fontId="25" fillId="0" borderId="0" xfId="0" applyNumberFormat="1" applyFont="1" applyAlignment="1">
      <alignment horizontal="center" vertical="top" wrapText="1"/>
    </xf>
    <xf numFmtId="4" fontId="0" fillId="0" borderId="0" xfId="0" applyNumberFormat="1"/>
    <xf numFmtId="0" fontId="24" fillId="0" borderId="16" xfId="0" applyFont="1" applyBorder="1" applyAlignment="1">
      <alignment vertical="center" wrapText="1"/>
    </xf>
    <xf numFmtId="4" fontId="22" fillId="0" borderId="0" xfId="0" applyNumberFormat="1" applyFont="1" applyAlignment="1">
      <alignment horizontal="center" vertical="center"/>
    </xf>
    <xf numFmtId="10" fontId="22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0" fontId="0" fillId="0" borderId="0" xfId="0" applyNumberFormat="1" applyAlignment="1">
      <alignment horizontal="center" vertical="center"/>
    </xf>
    <xf numFmtId="10" fontId="22" fillId="57" borderId="14" xfId="0" applyNumberFormat="1" applyFont="1" applyFill="1" applyBorder="1" applyAlignment="1">
      <alignment horizontal="center" vertical="center"/>
    </xf>
    <xf numFmtId="10" fontId="22" fillId="57" borderId="12" xfId="0" applyNumberFormat="1" applyFont="1" applyFill="1" applyBorder="1" applyAlignment="1">
      <alignment horizontal="center" vertical="center"/>
    </xf>
    <xf numFmtId="0" fontId="22" fillId="0" borderId="22" xfId="0" applyFont="1" applyBorder="1" applyAlignment="1">
      <alignment horizontal="center"/>
    </xf>
    <xf numFmtId="0" fontId="22" fillId="0" borderId="12" xfId="0" applyFont="1" applyBorder="1" applyAlignment="1">
      <alignment horizontal="center"/>
    </xf>
    <xf numFmtId="0" fontId="28" fillId="0" borderId="12" xfId="0" applyFont="1" applyBorder="1" applyAlignment="1">
      <alignment horizontal="center"/>
    </xf>
    <xf numFmtId="0" fontId="76" fillId="0" borderId="16" xfId="0" applyFont="1" applyBorder="1" applyAlignment="1">
      <alignment horizontal="center" vertical="center"/>
    </xf>
    <xf numFmtId="0" fontId="22" fillId="0" borderId="16" xfId="0" applyFont="1" applyBorder="1" applyAlignment="1">
      <alignment horizontal="center"/>
    </xf>
    <xf numFmtId="0" fontId="28" fillId="0" borderId="16" xfId="0" applyFont="1" applyBorder="1" applyAlignment="1">
      <alignment horizontal="center"/>
    </xf>
    <xf numFmtId="0" fontId="27" fillId="0" borderId="16" xfId="0" applyFont="1" applyBorder="1" applyAlignment="1">
      <alignment horizontal="left" vertical="center" wrapText="1"/>
    </xf>
    <xf numFmtId="0" fontId="24" fillId="0" borderId="20" xfId="0" applyFont="1" applyBorder="1" applyAlignment="1">
      <alignment vertical="center" wrapText="1"/>
    </xf>
    <xf numFmtId="10" fontId="45" fillId="59" borderId="12" xfId="0" applyNumberFormat="1" applyFont="1" applyFill="1" applyBorder="1" applyAlignment="1">
      <alignment horizontal="center" vertical="center"/>
    </xf>
    <xf numFmtId="10" fontId="45" fillId="59" borderId="14" xfId="0" applyNumberFormat="1" applyFont="1" applyFill="1" applyBorder="1" applyAlignment="1">
      <alignment horizontal="center" vertical="center"/>
    </xf>
    <xf numFmtId="0" fontId="28" fillId="0" borderId="0" xfId="0" applyFont="1" applyAlignment="1">
      <alignment horizontal="left"/>
    </xf>
    <xf numFmtId="0" fontId="84" fillId="0" borderId="0" xfId="0" applyFont="1" applyAlignment="1">
      <alignment horizontal="center" vertical="center"/>
    </xf>
    <xf numFmtId="0" fontId="93" fillId="60" borderId="11" xfId="0" applyFont="1" applyFill="1" applyBorder="1" applyAlignment="1">
      <alignment horizontal="left" vertical="center"/>
    </xf>
    <xf numFmtId="0" fontId="93" fillId="60" borderId="10" xfId="0" applyFont="1" applyFill="1" applyBorder="1" applyAlignment="1">
      <alignment horizontal="left" vertical="center"/>
    </xf>
    <xf numFmtId="0" fontId="93" fillId="60" borderId="15" xfId="0" applyFont="1" applyFill="1" applyBorder="1" applyAlignment="1">
      <alignment horizontal="center" vertical="center"/>
    </xf>
    <xf numFmtId="4" fontId="93" fillId="60" borderId="15" xfId="0" applyNumberFormat="1" applyFont="1" applyFill="1" applyBorder="1" applyAlignment="1">
      <alignment horizontal="center" vertical="center"/>
    </xf>
    <xf numFmtId="0" fontId="94" fillId="60" borderId="15" xfId="0" applyFont="1" applyFill="1" applyBorder="1" applyAlignment="1">
      <alignment horizontal="center" vertical="center"/>
    </xf>
    <xf numFmtId="0" fontId="26" fillId="23" borderId="12" xfId="0" applyFont="1" applyFill="1" applyBorder="1" applyAlignment="1">
      <alignment horizontal="center" vertical="center"/>
    </xf>
    <xf numFmtId="0" fontId="45" fillId="56" borderId="11" xfId="0" applyFont="1" applyFill="1" applyBorder="1" applyAlignment="1">
      <alignment horizontal="center" vertical="center"/>
    </xf>
    <xf numFmtId="4" fontId="24" fillId="61" borderId="11" xfId="102" applyNumberFormat="1" applyFont="1" applyFill="1" applyBorder="1" applyAlignment="1">
      <alignment horizontal="center" vertical="center" wrapText="1"/>
    </xf>
    <xf numFmtId="0" fontId="25" fillId="61" borderId="11" xfId="0" applyFont="1" applyFill="1" applyBorder="1" applyAlignment="1">
      <alignment horizontal="left" vertical="center"/>
    </xf>
    <xf numFmtId="0" fontId="25" fillId="61" borderId="10" xfId="0" applyFont="1" applyFill="1" applyBorder="1" applyAlignment="1">
      <alignment horizontal="left" vertical="center"/>
    </xf>
    <xf numFmtId="0" fontId="25" fillId="61" borderId="15" xfId="0" applyFont="1" applyFill="1" applyBorder="1" applyAlignment="1">
      <alignment horizontal="center" vertical="center"/>
    </xf>
    <xf numFmtId="4" fontId="25" fillId="61" borderId="15" xfId="0" applyNumberFormat="1" applyFont="1" applyFill="1" applyBorder="1" applyAlignment="1">
      <alignment horizontal="center" vertical="center"/>
    </xf>
    <xf numFmtId="0" fontId="22" fillId="0" borderId="11" xfId="102" applyFont="1" applyBorder="1" applyAlignment="1">
      <alignment vertical="center" wrapText="1"/>
    </xf>
    <xf numFmtId="168" fontId="26" fillId="0" borderId="11" xfId="106" applyNumberFormat="1" applyFont="1" applyBorder="1" applyAlignment="1">
      <alignment horizontal="left" vertical="center" textRotation="90" wrapText="1"/>
    </xf>
    <xf numFmtId="167" fontId="26" fillId="0" borderId="11" xfId="106" applyNumberFormat="1" applyFont="1" applyBorder="1" applyAlignment="1">
      <alignment horizontal="center" vertical="center" textRotation="90" wrapText="1"/>
    </xf>
    <xf numFmtId="167" fontId="24" fillId="0" borderId="11" xfId="106" applyNumberFormat="1" applyFont="1" applyBorder="1" applyAlignment="1">
      <alignment horizontal="center" vertical="center" wrapText="1"/>
    </xf>
    <xf numFmtId="0" fontId="24" fillId="0" borderId="11" xfId="106" applyFont="1" applyBorder="1" applyAlignment="1">
      <alignment horizontal="center" vertical="center"/>
    </xf>
    <xf numFmtId="1" fontId="24" fillId="0" borderId="11" xfId="106" applyNumberFormat="1" applyFont="1" applyBorder="1" applyAlignment="1">
      <alignment horizontal="center" vertical="center" wrapText="1"/>
    </xf>
    <xf numFmtId="4" fontId="22" fillId="0" borderId="45" xfId="106" applyNumberFormat="1" applyFont="1" applyBorder="1" applyAlignment="1">
      <alignment horizontal="center" vertical="center" wrapText="1"/>
    </xf>
    <xf numFmtId="0" fontId="22" fillId="0" borderId="40" xfId="102" applyFont="1" applyBorder="1" applyAlignment="1">
      <alignment horizontal="center" vertical="center" wrapText="1"/>
    </xf>
    <xf numFmtId="4" fontId="22" fillId="0" borderId="42" xfId="102" applyNumberFormat="1" applyFont="1" applyBorder="1" applyAlignment="1">
      <alignment horizontal="center" vertical="center" wrapText="1"/>
    </xf>
    <xf numFmtId="10" fontId="24" fillId="57" borderId="24" xfId="106" applyNumberFormat="1" applyFont="1" applyFill="1" applyBorder="1" applyAlignment="1">
      <alignment horizontal="center" vertical="center" wrapText="1"/>
    </xf>
    <xf numFmtId="0" fontId="55" fillId="59" borderId="40" xfId="106" applyFont="1" applyFill="1" applyBorder="1" applyAlignment="1">
      <alignment horizontal="center" vertical="center"/>
    </xf>
    <xf numFmtId="0" fontId="22" fillId="56" borderId="10" xfId="102" applyFont="1" applyFill="1" applyBorder="1" applyAlignment="1">
      <alignment vertical="center" wrapText="1"/>
    </xf>
    <xf numFmtId="168" fontId="26" fillId="56" borderId="11" xfId="106" applyNumberFormat="1" applyFont="1" applyFill="1" applyBorder="1" applyAlignment="1">
      <alignment horizontal="left" vertical="center" textRotation="90" wrapText="1"/>
    </xf>
    <xf numFmtId="167" fontId="26" fillId="56" borderId="11" xfId="106" applyNumberFormat="1" applyFont="1" applyFill="1" applyBorder="1" applyAlignment="1">
      <alignment horizontal="center" vertical="center" textRotation="90" wrapText="1"/>
    </xf>
    <xf numFmtId="167" fontId="24" fillId="56" borderId="11" xfId="106" applyNumberFormat="1" applyFont="1" applyFill="1" applyBorder="1" applyAlignment="1">
      <alignment horizontal="center" vertical="center" wrapText="1"/>
    </xf>
    <xf numFmtId="0" fontId="27" fillId="56" borderId="11" xfId="106" applyFont="1" applyFill="1" applyBorder="1" applyAlignment="1">
      <alignment horizontal="center" vertical="center"/>
    </xf>
    <xf numFmtId="0" fontId="27" fillId="56" borderId="15" xfId="106" applyFont="1" applyFill="1" applyBorder="1" applyAlignment="1">
      <alignment horizontal="center" vertical="center"/>
    </xf>
    <xf numFmtId="0" fontId="22" fillId="56" borderId="40" xfId="102" applyFont="1" applyFill="1" applyBorder="1" applyAlignment="1">
      <alignment horizontal="center" vertical="center" wrapText="1"/>
    </xf>
    <xf numFmtId="4" fontId="84" fillId="56" borderId="12" xfId="0" applyNumberFormat="1" applyFont="1" applyFill="1" applyBorder="1" applyAlignment="1">
      <alignment horizontal="center" vertical="center"/>
    </xf>
    <xf numFmtId="0" fontId="25" fillId="56" borderId="10" xfId="0" applyFont="1" applyFill="1" applyBorder="1" applyAlignment="1">
      <alignment horizontal="left" vertical="center"/>
    </xf>
    <xf numFmtId="0" fontId="25" fillId="56" borderId="15" xfId="0" applyFont="1" applyFill="1" applyBorder="1" applyAlignment="1">
      <alignment horizontal="center" vertical="center"/>
    </xf>
    <xf numFmtId="4" fontId="25" fillId="56" borderId="15" xfId="0" applyNumberFormat="1" applyFont="1" applyFill="1" applyBorder="1" applyAlignment="1">
      <alignment horizontal="center" vertical="center"/>
    </xf>
    <xf numFmtId="4" fontId="84" fillId="56" borderId="14" xfId="0" applyNumberFormat="1" applyFont="1" applyFill="1" applyBorder="1" applyAlignment="1">
      <alignment horizontal="center" vertical="center"/>
    </xf>
    <xf numFmtId="4" fontId="84" fillId="56" borderId="16" xfId="0" applyNumberFormat="1" applyFont="1" applyFill="1" applyBorder="1" applyAlignment="1">
      <alignment horizontal="center" vertical="center"/>
    </xf>
    <xf numFmtId="0" fontId="26" fillId="56" borderId="15" xfId="0" applyFont="1" applyFill="1" applyBorder="1" applyAlignment="1">
      <alignment horizontal="center" vertical="center"/>
    </xf>
    <xf numFmtId="0" fontId="45" fillId="56" borderId="15" xfId="0" applyFont="1" applyFill="1" applyBorder="1" applyAlignment="1">
      <alignment horizontal="center" vertical="center"/>
    </xf>
    <xf numFmtId="4" fontId="84" fillId="56" borderId="12" xfId="106" applyNumberFormat="1" applyFont="1" applyFill="1" applyBorder="1" applyAlignment="1">
      <alignment horizontal="center" vertical="center"/>
    </xf>
    <xf numFmtId="4" fontId="84" fillId="56" borderId="14" xfId="106" applyNumberFormat="1" applyFont="1" applyFill="1" applyBorder="1" applyAlignment="1">
      <alignment horizontal="center" vertical="center"/>
    </xf>
    <xf numFmtId="4" fontId="84" fillId="56" borderId="16" xfId="106" applyNumberFormat="1" applyFont="1" applyFill="1" applyBorder="1" applyAlignment="1">
      <alignment horizontal="center" vertical="center"/>
    </xf>
    <xf numFmtId="0" fontId="27" fillId="56" borderId="35" xfId="287" applyFont="1" applyFill="1" applyBorder="1" applyAlignment="1">
      <alignment vertical="center" wrapText="1"/>
    </xf>
    <xf numFmtId="168" fontId="26" fillId="56" borderId="23" xfId="106" applyNumberFormat="1" applyFont="1" applyFill="1" applyBorder="1" applyAlignment="1">
      <alignment horizontal="left" vertical="center" textRotation="90" wrapText="1"/>
    </xf>
    <xf numFmtId="167" fontId="24" fillId="56" borderId="23" xfId="106" applyNumberFormat="1" applyFont="1" applyFill="1" applyBorder="1" applyAlignment="1">
      <alignment horizontal="center" vertical="center" wrapText="1"/>
    </xf>
    <xf numFmtId="0" fontId="27" fillId="56" borderId="23" xfId="106" applyFont="1" applyFill="1" applyBorder="1" applyAlignment="1">
      <alignment horizontal="left" vertical="center"/>
    </xf>
    <xf numFmtId="0" fontId="27" fillId="56" borderId="23" xfId="106" applyFont="1" applyFill="1" applyBorder="1" applyAlignment="1">
      <alignment horizontal="center" vertical="center"/>
    </xf>
    <xf numFmtId="0" fontId="27" fillId="56" borderId="18" xfId="106" applyFont="1" applyFill="1" applyBorder="1" applyAlignment="1">
      <alignment horizontal="center" vertical="center" wrapText="1"/>
    </xf>
    <xf numFmtId="1" fontId="27" fillId="56" borderId="23" xfId="106" applyNumberFormat="1" applyFont="1" applyFill="1" applyBorder="1" applyAlignment="1">
      <alignment horizontal="center" vertical="center" wrapText="1"/>
    </xf>
    <xf numFmtId="4" fontId="24" fillId="56" borderId="23" xfId="102" applyNumberFormat="1" applyFont="1" applyFill="1" applyBorder="1" applyAlignment="1">
      <alignment horizontal="center" vertical="center" wrapText="1"/>
    </xf>
    <xf numFmtId="4" fontId="27" fillId="56" borderId="24" xfId="287" applyNumberFormat="1" applyFont="1" applyFill="1" applyBorder="1" applyAlignment="1">
      <alignment horizontal="center" vertical="center" wrapText="1"/>
    </xf>
    <xf numFmtId="4" fontId="22" fillId="56" borderId="40" xfId="102" applyNumberFormat="1" applyFont="1" applyFill="1" applyBorder="1" applyAlignment="1">
      <alignment horizontal="center" vertical="center" wrapText="1"/>
    </xf>
    <xf numFmtId="4" fontId="84" fillId="56" borderId="11" xfId="0" applyNumberFormat="1" applyFont="1" applyFill="1" applyBorder="1" applyAlignment="1">
      <alignment horizontal="center" vertical="center"/>
    </xf>
    <xf numFmtId="0" fontId="55" fillId="59" borderId="42" xfId="106" applyFont="1" applyFill="1" applyBorder="1" applyAlignment="1">
      <alignment horizontal="center" vertical="center"/>
    </xf>
    <xf numFmtId="0" fontId="25" fillId="0" borderId="0" xfId="0" applyFont="1" applyAlignment="1">
      <alignment horizontal="left"/>
    </xf>
    <xf numFmtId="4" fontId="84" fillId="56" borderId="11" xfId="106" applyNumberFormat="1" applyFont="1" applyFill="1" applyBorder="1" applyAlignment="1">
      <alignment horizontal="center" vertical="center"/>
    </xf>
    <xf numFmtId="10" fontId="45" fillId="59" borderId="51" xfId="0" applyNumberFormat="1" applyFont="1" applyFill="1" applyBorder="1" applyAlignment="1">
      <alignment horizontal="center" vertical="center"/>
    </xf>
    <xf numFmtId="10" fontId="45" fillId="59" borderId="34" xfId="0" applyNumberFormat="1" applyFont="1" applyFill="1" applyBorder="1" applyAlignment="1">
      <alignment horizontal="center" vertical="center"/>
    </xf>
    <xf numFmtId="4" fontId="22" fillId="0" borderId="0" xfId="0" applyNumberFormat="1" applyFont="1" applyAlignment="1">
      <alignment horizontal="center" vertical="center" wrapText="1"/>
    </xf>
    <xf numFmtId="4" fontId="0" fillId="0" borderId="0" xfId="0" applyNumberFormat="1" applyAlignment="1">
      <alignment horizontal="center" vertical="center"/>
    </xf>
    <xf numFmtId="0" fontId="88" fillId="0" borderId="0" xfId="0" applyFont="1"/>
    <xf numFmtId="0" fontId="0" fillId="0" borderId="53" xfId="0" applyBorder="1"/>
    <xf numFmtId="4" fontId="0" fillId="0" borderId="53" xfId="0" applyNumberFormat="1" applyBorder="1"/>
    <xf numFmtId="0" fontId="88" fillId="0" borderId="53" xfId="0" applyFont="1" applyBorder="1"/>
    <xf numFmtId="10" fontId="22" fillId="57" borderId="47" xfId="0" applyNumberFormat="1" applyFont="1" applyFill="1" applyBorder="1" applyAlignment="1">
      <alignment horizontal="center" vertical="center"/>
    </xf>
    <xf numFmtId="4" fontId="84" fillId="61" borderId="47" xfId="106" applyNumberFormat="1" applyFont="1" applyFill="1" applyBorder="1" applyAlignment="1">
      <alignment horizontal="center" vertical="center"/>
    </xf>
    <xf numFmtId="4" fontId="84" fillId="61" borderId="47" xfId="0" applyNumberFormat="1" applyFont="1" applyFill="1" applyBorder="1" applyAlignment="1">
      <alignment horizontal="center" vertical="center"/>
    </xf>
    <xf numFmtId="10" fontId="27" fillId="0" borderId="47" xfId="0" applyNumberFormat="1" applyFont="1" applyBorder="1" applyAlignment="1">
      <alignment horizontal="center" vertical="center"/>
    </xf>
    <xf numFmtId="4" fontId="27" fillId="0" borderId="47" xfId="0" applyNumberFormat="1" applyFont="1" applyBorder="1" applyAlignment="1">
      <alignment horizontal="center" vertical="center"/>
    </xf>
    <xf numFmtId="4" fontId="22" fillId="0" borderId="48" xfId="0" applyNumberFormat="1" applyFont="1" applyBorder="1" applyAlignment="1">
      <alignment horizontal="center" vertical="center"/>
    </xf>
    <xf numFmtId="4" fontId="84" fillId="61" borderId="48" xfId="106" applyNumberFormat="1" applyFont="1" applyFill="1" applyBorder="1" applyAlignment="1">
      <alignment horizontal="center" vertical="center"/>
    </xf>
    <xf numFmtId="10" fontId="22" fillId="57" borderId="49" xfId="0" applyNumberFormat="1" applyFont="1" applyFill="1" applyBorder="1" applyAlignment="1">
      <alignment horizontal="center" vertical="center"/>
    </xf>
    <xf numFmtId="4" fontId="84" fillId="61" borderId="49" xfId="106" applyNumberFormat="1" applyFont="1" applyFill="1" applyBorder="1" applyAlignment="1">
      <alignment horizontal="center" vertical="center"/>
    </xf>
    <xf numFmtId="4" fontId="84" fillId="61" borderId="49" xfId="0" applyNumberFormat="1" applyFont="1" applyFill="1" applyBorder="1" applyAlignment="1">
      <alignment horizontal="center" vertical="center"/>
    </xf>
    <xf numFmtId="10" fontId="27" fillId="0" borderId="49" xfId="0" applyNumberFormat="1" applyFont="1" applyBorder="1" applyAlignment="1">
      <alignment horizontal="center" vertical="center"/>
    </xf>
    <xf numFmtId="4" fontId="27" fillId="0" borderId="49" xfId="0" applyNumberFormat="1" applyFont="1" applyBorder="1" applyAlignment="1">
      <alignment horizontal="center" vertical="center"/>
    </xf>
    <xf numFmtId="0" fontId="97" fillId="0" borderId="0" xfId="0" applyFont="1"/>
    <xf numFmtId="0" fontId="22" fillId="0" borderId="11" xfId="106" applyFont="1" applyBorder="1" applyAlignment="1">
      <alignment horizontal="center" vertical="center"/>
    </xf>
    <xf numFmtId="0" fontId="22" fillId="0" borderId="0" xfId="0" applyFont="1" applyAlignment="1">
      <alignment horizontal="left" vertical="justify"/>
    </xf>
    <xf numFmtId="10" fontId="22" fillId="0" borderId="0" xfId="320" applyNumberFormat="1" applyFont="1"/>
    <xf numFmtId="10" fontId="22" fillId="57" borderId="22" xfId="0" applyNumberFormat="1" applyFont="1" applyFill="1" applyBorder="1" applyAlignment="1">
      <alignment horizontal="center" vertical="center"/>
    </xf>
    <xf numFmtId="4" fontId="84" fillId="56" borderId="22" xfId="106" applyNumberFormat="1" applyFont="1" applyFill="1" applyBorder="1" applyAlignment="1">
      <alignment horizontal="center" vertical="center"/>
    </xf>
    <xf numFmtId="0" fontId="28" fillId="0" borderId="14" xfId="176" applyFont="1" applyBorder="1" applyAlignment="1">
      <alignment horizontal="center" vertical="center"/>
    </xf>
    <xf numFmtId="9" fontId="45" fillId="59" borderId="12" xfId="0" applyNumberFormat="1" applyFont="1" applyFill="1" applyBorder="1" applyAlignment="1">
      <alignment horizontal="center" vertical="center"/>
    </xf>
    <xf numFmtId="0" fontId="85" fillId="57" borderId="0" xfId="0" applyFont="1" applyFill="1"/>
    <xf numFmtId="171" fontId="111" fillId="0" borderId="54" xfId="0" applyNumberFormat="1" applyFont="1" applyBorder="1"/>
    <xf numFmtId="0" fontId="112" fillId="0" borderId="12" xfId="0" applyFont="1" applyBorder="1" applyAlignment="1">
      <alignment horizontal="center" vertical="center"/>
    </xf>
    <xf numFmtId="0" fontId="113" fillId="0" borderId="12" xfId="0" applyFont="1" applyBorder="1" applyAlignment="1">
      <alignment vertical="center"/>
    </xf>
    <xf numFmtId="0" fontId="115" fillId="0" borderId="12" xfId="85" applyFont="1" applyBorder="1" applyAlignment="1" applyProtection="1">
      <alignment horizontal="center" vertical="center"/>
      <protection locked="0"/>
    </xf>
    <xf numFmtId="0" fontId="115" fillId="0" borderId="12" xfId="0" applyFont="1" applyBorder="1" applyAlignment="1">
      <alignment horizontal="left" vertical="center" wrapText="1"/>
    </xf>
    <xf numFmtId="0" fontId="116" fillId="0" borderId="12" xfId="0" applyFont="1" applyBorder="1" applyAlignment="1">
      <alignment horizontal="left" vertical="center" wrapText="1"/>
    </xf>
    <xf numFmtId="4" fontId="118" fillId="56" borderId="12" xfId="0" applyNumberFormat="1" applyFont="1" applyFill="1" applyBorder="1" applyAlignment="1">
      <alignment horizontal="center" vertical="center"/>
    </xf>
    <xf numFmtId="10" fontId="113" fillId="57" borderId="12" xfId="0" applyNumberFormat="1" applyFont="1" applyFill="1" applyBorder="1" applyAlignment="1">
      <alignment horizontal="center" vertical="center"/>
    </xf>
    <xf numFmtId="4" fontId="118" fillId="56" borderId="12" xfId="106" applyNumberFormat="1" applyFont="1" applyFill="1" applyBorder="1" applyAlignment="1">
      <alignment horizontal="center" vertical="center"/>
    </xf>
    <xf numFmtId="10" fontId="110" fillId="59" borderId="12" xfId="0" applyNumberFormat="1" applyFont="1" applyFill="1" applyBorder="1" applyAlignment="1">
      <alignment horizontal="center" vertical="center"/>
    </xf>
    <xf numFmtId="0" fontId="22" fillId="0" borderId="0" xfId="0" applyFont="1" applyAlignment="1">
      <alignment horizontal="center" vertical="top" wrapText="1"/>
    </xf>
    <xf numFmtId="0" fontId="6" fillId="0" borderId="0" xfId="259" applyFont="1" applyAlignment="1">
      <alignment horizontal="left"/>
    </xf>
    <xf numFmtId="4" fontId="22" fillId="0" borderId="14" xfId="0" applyNumberFormat="1" applyFont="1" applyBorder="1" applyAlignment="1">
      <alignment horizontal="center" vertical="center"/>
    </xf>
    <xf numFmtId="4" fontId="22" fillId="0" borderId="12" xfId="0" applyNumberFormat="1" applyFont="1" applyBorder="1" applyAlignment="1">
      <alignment horizontal="center" vertical="center"/>
    </xf>
    <xf numFmtId="9" fontId="22" fillId="0" borderId="14" xfId="0" applyNumberFormat="1" applyFont="1" applyBorder="1" applyAlignment="1">
      <alignment horizontal="center" vertical="center"/>
    </xf>
    <xf numFmtId="4" fontId="27" fillId="0" borderId="14" xfId="0" applyNumberFormat="1" applyFont="1" applyBorder="1" applyAlignment="1">
      <alignment horizontal="center" vertical="center"/>
    </xf>
    <xf numFmtId="9" fontId="22" fillId="0" borderId="12" xfId="0" applyNumberFormat="1" applyFont="1" applyBorder="1" applyAlignment="1">
      <alignment horizontal="center" vertical="center"/>
    </xf>
    <xf numFmtId="4" fontId="27" fillId="0" borderId="12" xfId="0" applyNumberFormat="1" applyFont="1" applyBorder="1" applyAlignment="1">
      <alignment horizontal="center" vertical="center"/>
    </xf>
    <xf numFmtId="10" fontId="27" fillId="59" borderId="12" xfId="0" applyNumberFormat="1" applyFont="1" applyFill="1" applyBorder="1" applyAlignment="1">
      <alignment horizontal="center" vertical="center"/>
    </xf>
    <xf numFmtId="0" fontId="25" fillId="56" borderId="18" xfId="0" applyFont="1" applyFill="1" applyBorder="1" applyAlignment="1">
      <alignment horizontal="center" vertical="center"/>
    </xf>
    <xf numFmtId="4" fontId="25" fillId="56" borderId="18" xfId="0" applyNumberFormat="1" applyFont="1" applyFill="1" applyBorder="1" applyAlignment="1">
      <alignment horizontal="center" vertical="center"/>
    </xf>
    <xf numFmtId="4" fontId="22" fillId="0" borderId="20" xfId="0" applyNumberFormat="1" applyFont="1" applyBorder="1" applyAlignment="1">
      <alignment horizontal="center" vertical="center"/>
    </xf>
    <xf numFmtId="0" fontId="93" fillId="60" borderId="35" xfId="0" applyFont="1" applyFill="1" applyBorder="1" applyAlignment="1">
      <alignment horizontal="left" vertical="center"/>
    </xf>
    <xf numFmtId="0" fontId="93" fillId="60" borderId="18" xfId="0" applyFont="1" applyFill="1" applyBorder="1" applyAlignment="1">
      <alignment horizontal="center" vertical="center"/>
    </xf>
    <xf numFmtId="4" fontId="93" fillId="60" borderId="18" xfId="0" applyNumberFormat="1" applyFont="1" applyFill="1" applyBorder="1" applyAlignment="1">
      <alignment horizontal="center" vertical="center"/>
    </xf>
    <xf numFmtId="0" fontId="114" fillId="0" borderId="12" xfId="0" applyFont="1" applyBorder="1" applyAlignment="1">
      <alignment horizontal="center" vertical="center"/>
    </xf>
    <xf numFmtId="0" fontId="115" fillId="0" borderId="12" xfId="0" applyFont="1" applyBorder="1" applyAlignment="1">
      <alignment horizontal="center" vertical="center"/>
    </xf>
    <xf numFmtId="9" fontId="113" fillId="0" borderId="12" xfId="0" applyNumberFormat="1" applyFont="1" applyBorder="1" applyAlignment="1">
      <alignment horizontal="center" vertical="center"/>
    </xf>
    <xf numFmtId="4" fontId="116" fillId="0" borderId="12" xfId="0" applyNumberFormat="1" applyFont="1" applyBorder="1" applyAlignment="1">
      <alignment horizontal="center" vertical="center"/>
    </xf>
    <xf numFmtId="0" fontId="93" fillId="60" borderId="36" xfId="0" applyFont="1" applyFill="1" applyBorder="1" applyAlignment="1">
      <alignment horizontal="left" vertical="center"/>
    </xf>
    <xf numFmtId="0" fontId="94" fillId="60" borderId="0" xfId="0" applyFont="1" applyFill="1" applyAlignment="1">
      <alignment horizontal="center" vertical="center"/>
    </xf>
    <xf numFmtId="41" fontId="78" fillId="0" borderId="12" xfId="0" applyNumberFormat="1" applyFont="1" applyBorder="1" applyAlignment="1">
      <alignment horizontal="center" vertical="center"/>
    </xf>
    <xf numFmtId="1" fontId="24" fillId="0" borderId="12" xfId="106" applyNumberFormat="1" applyFont="1" applyBorder="1" applyAlignment="1">
      <alignment horizontal="center" vertical="center" wrapText="1"/>
    </xf>
    <xf numFmtId="4" fontId="94" fillId="60" borderId="0" xfId="0" applyNumberFormat="1" applyFont="1" applyFill="1" applyAlignment="1">
      <alignment horizontal="center" vertical="center"/>
    </xf>
    <xf numFmtId="0" fontId="93" fillId="60" borderId="55" xfId="176" applyFont="1" applyFill="1" applyBorder="1" applyAlignment="1">
      <alignment horizontal="left" vertical="center"/>
    </xf>
    <xf numFmtId="0" fontId="93" fillId="60" borderId="50" xfId="260" applyFont="1" applyFill="1" applyBorder="1" applyAlignment="1">
      <alignment horizontal="centerContinuous" vertical="center"/>
    </xf>
    <xf numFmtId="0" fontId="93" fillId="60" borderId="50" xfId="260" applyFont="1" applyFill="1" applyBorder="1" applyAlignment="1">
      <alignment horizontal="center" vertical="center"/>
    </xf>
    <xf numFmtId="0" fontId="27" fillId="56" borderId="20" xfId="102" applyFont="1" applyFill="1" applyBorder="1" applyAlignment="1">
      <alignment vertical="center" wrapText="1"/>
    </xf>
    <xf numFmtId="168" fontId="26" fillId="56" borderId="20" xfId="106" applyNumberFormat="1" applyFont="1" applyFill="1" applyBorder="1" applyAlignment="1">
      <alignment horizontal="left" vertical="center" textRotation="90" wrapText="1"/>
    </xf>
    <xf numFmtId="167" fontId="55" fillId="56" borderId="20" xfId="106" applyNumberFormat="1" applyFont="1" applyFill="1" applyBorder="1" applyAlignment="1">
      <alignment horizontal="center" vertical="center" textRotation="90" wrapText="1"/>
    </xf>
    <xf numFmtId="167" fontId="27" fillId="56" borderId="20" xfId="106" applyNumberFormat="1" applyFont="1" applyFill="1" applyBorder="1" applyAlignment="1">
      <alignment horizontal="center" vertical="center" wrapText="1"/>
    </xf>
    <xf numFmtId="0" fontId="27" fillId="56" borderId="20" xfId="106" applyFont="1" applyFill="1" applyBorder="1" applyAlignment="1">
      <alignment horizontal="center" vertical="center"/>
    </xf>
    <xf numFmtId="1" fontId="27" fillId="56" borderId="20" xfId="106" applyNumberFormat="1" applyFont="1" applyFill="1" applyBorder="1" applyAlignment="1">
      <alignment horizontal="center" vertical="center" wrapText="1"/>
    </xf>
    <xf numFmtId="4" fontId="27" fillId="56" borderId="20" xfId="106" applyNumberFormat="1" applyFont="1" applyFill="1" applyBorder="1" applyAlignment="1">
      <alignment horizontal="center" vertical="center" wrapText="1"/>
    </xf>
    <xf numFmtId="4" fontId="27" fillId="56" borderId="20" xfId="258" applyNumberFormat="1" applyFont="1" applyFill="1" applyBorder="1" applyAlignment="1">
      <alignment horizontal="center" vertical="center" wrapText="1"/>
    </xf>
    <xf numFmtId="9" fontId="22" fillId="56" borderId="20" xfId="0" applyNumberFormat="1" applyFont="1" applyFill="1" applyBorder="1" applyAlignment="1">
      <alignment horizontal="center" vertical="center"/>
    </xf>
    <xf numFmtId="4" fontId="27" fillId="56" borderId="20" xfId="0" applyNumberFormat="1" applyFont="1" applyFill="1" applyBorder="1" applyAlignment="1">
      <alignment horizontal="center" vertical="center"/>
    </xf>
    <xf numFmtId="10" fontId="27" fillId="59" borderId="20" xfId="0" applyNumberFormat="1" applyFont="1" applyFill="1" applyBorder="1" applyAlignment="1">
      <alignment horizontal="center" vertical="center"/>
    </xf>
    <xf numFmtId="10" fontId="22" fillId="56" borderId="20" xfId="0" applyNumberFormat="1" applyFont="1" applyFill="1" applyBorder="1" applyAlignment="1">
      <alignment horizontal="center" vertical="center"/>
    </xf>
    <xf numFmtId="0" fontId="76" fillId="0" borderId="22" xfId="0" applyFont="1" applyBorder="1" applyAlignment="1">
      <alignment horizontal="center" vertical="center"/>
    </xf>
    <xf numFmtId="4" fontId="84" fillId="56" borderId="22" xfId="0" applyNumberFormat="1" applyFont="1" applyFill="1" applyBorder="1" applyAlignment="1">
      <alignment horizontal="center" vertical="center"/>
    </xf>
    <xf numFmtId="9" fontId="22" fillId="0" borderId="22" xfId="0" applyNumberFormat="1" applyFont="1" applyBorder="1" applyAlignment="1">
      <alignment horizontal="center" vertical="center"/>
    </xf>
    <xf numFmtId="4" fontId="27" fillId="0" borderId="22" xfId="0" applyNumberFormat="1" applyFont="1" applyBorder="1" applyAlignment="1">
      <alignment horizontal="center" vertical="center"/>
    </xf>
    <xf numFmtId="10" fontId="45" fillId="59" borderId="22" xfId="0" applyNumberFormat="1" applyFont="1" applyFill="1" applyBorder="1" applyAlignment="1">
      <alignment horizontal="center" vertical="center"/>
    </xf>
    <xf numFmtId="4" fontId="22" fillId="0" borderId="22" xfId="0" applyNumberFormat="1" applyFont="1" applyBorder="1" applyAlignment="1">
      <alignment horizontal="center" vertical="center"/>
    </xf>
    <xf numFmtId="0" fontId="94" fillId="60" borderId="50" xfId="260" applyFont="1" applyFill="1" applyBorder="1" applyAlignment="1">
      <alignment horizontal="centerContinuous" vertical="center"/>
    </xf>
    <xf numFmtId="0" fontId="95" fillId="60" borderId="50" xfId="260" applyFont="1" applyFill="1" applyBorder="1" applyAlignment="1">
      <alignment horizontal="centerContinuous" vertical="center"/>
    </xf>
    <xf numFmtId="0" fontId="94" fillId="60" borderId="50" xfId="260" applyFont="1" applyFill="1" applyBorder="1" applyAlignment="1">
      <alignment horizontal="center" vertical="center"/>
    </xf>
    <xf numFmtId="0" fontId="24" fillId="0" borderId="12" xfId="224" applyFont="1" applyFill="1" applyBorder="1" applyAlignment="1">
      <alignment vertical="center"/>
    </xf>
    <xf numFmtId="0" fontId="45" fillId="0" borderId="22" xfId="0" applyFont="1" applyBorder="1" applyAlignment="1">
      <alignment horizontal="center" vertical="center"/>
    </xf>
    <xf numFmtId="0" fontId="27" fillId="0" borderId="22" xfId="0" applyFont="1" applyBorder="1" applyAlignment="1">
      <alignment vertical="center" wrapText="1"/>
    </xf>
    <xf numFmtId="1" fontId="24" fillId="0" borderId="22" xfId="0" applyNumberFormat="1" applyFont="1" applyBorder="1" applyAlignment="1">
      <alignment horizontal="center" vertical="center" wrapText="1"/>
    </xf>
    <xf numFmtId="0" fontId="25" fillId="56" borderId="33" xfId="0" applyFont="1" applyFill="1" applyBorder="1" applyAlignment="1">
      <alignment horizontal="center" vertical="center"/>
    </xf>
    <xf numFmtId="0" fontId="52" fillId="0" borderId="20" xfId="176" applyFont="1" applyBorder="1" applyAlignment="1">
      <alignment horizontal="center" vertical="center"/>
    </xf>
    <xf numFmtId="0" fontId="28" fillId="0" borderId="20" xfId="176" applyFont="1" applyBorder="1" applyAlignment="1">
      <alignment horizontal="center" vertical="center"/>
    </xf>
    <xf numFmtId="0" fontId="12" fillId="0" borderId="20" xfId="259" applyBorder="1"/>
    <xf numFmtId="0" fontId="80" fillId="0" borderId="20" xfId="260" applyFont="1" applyBorder="1" applyAlignment="1">
      <alignment horizontal="center" vertical="center"/>
    </xf>
    <xf numFmtId="0" fontId="24" fillId="0" borderId="20" xfId="224" applyFont="1" applyFill="1" applyBorder="1" applyAlignment="1">
      <alignment vertical="center" wrapText="1"/>
    </xf>
    <xf numFmtId="0" fontId="80" fillId="0" borderId="20" xfId="260" applyFont="1" applyBorder="1" applyAlignment="1">
      <alignment vertical="center" wrapText="1"/>
    </xf>
    <xf numFmtId="0" fontId="24" fillId="0" borderId="20" xfId="148" applyFont="1" applyBorder="1" applyAlignment="1">
      <alignment horizontal="center" vertical="center"/>
    </xf>
    <xf numFmtId="4" fontId="84" fillId="56" borderId="20" xfId="106" applyNumberFormat="1" applyFont="1" applyFill="1" applyBorder="1" applyAlignment="1">
      <alignment horizontal="center" vertical="center"/>
    </xf>
    <xf numFmtId="4" fontId="84" fillId="56" borderId="20" xfId="0" applyNumberFormat="1" applyFont="1" applyFill="1" applyBorder="1" applyAlignment="1">
      <alignment horizontal="center" vertical="center"/>
    </xf>
    <xf numFmtId="9" fontId="22" fillId="0" borderId="20" xfId="0" applyNumberFormat="1" applyFont="1" applyBorder="1" applyAlignment="1">
      <alignment horizontal="center" vertical="center"/>
    </xf>
    <xf numFmtId="4" fontId="27" fillId="0" borderId="20" xfId="0" applyNumberFormat="1" applyFont="1" applyBorder="1" applyAlignment="1">
      <alignment horizontal="center" vertical="center"/>
    </xf>
    <xf numFmtId="10" fontId="45" fillId="59" borderId="20" xfId="0" applyNumberFormat="1" applyFont="1" applyFill="1" applyBorder="1" applyAlignment="1">
      <alignment horizontal="center" vertical="center"/>
    </xf>
    <xf numFmtId="10" fontId="22" fillId="57" borderId="20" xfId="0" applyNumberFormat="1" applyFont="1" applyFill="1" applyBorder="1" applyAlignment="1">
      <alignment horizontal="center" vertical="center"/>
    </xf>
    <xf numFmtId="0" fontId="25" fillId="56" borderId="12" xfId="0" applyFont="1" applyFill="1" applyBorder="1" applyAlignment="1">
      <alignment horizontal="left" vertical="center"/>
    </xf>
    <xf numFmtId="0" fontId="25" fillId="56" borderId="12" xfId="0" applyFont="1" applyFill="1" applyBorder="1" applyAlignment="1">
      <alignment horizontal="center" vertical="center"/>
    </xf>
    <xf numFmtId="0" fontId="25" fillId="56" borderId="12" xfId="0" applyFont="1" applyFill="1" applyBorder="1" applyAlignment="1">
      <alignment horizontal="center" vertical="justify"/>
    </xf>
    <xf numFmtId="0" fontId="26" fillId="56" borderId="12" xfId="0" applyFont="1" applyFill="1" applyBorder="1" applyAlignment="1">
      <alignment horizontal="center" vertical="center"/>
    </xf>
    <xf numFmtId="0" fontId="45" fillId="56" borderId="12" xfId="0" applyFont="1" applyFill="1" applyBorder="1" applyAlignment="1">
      <alignment horizontal="center" vertical="center"/>
    </xf>
    <xf numFmtId="0" fontId="26" fillId="59" borderId="12" xfId="0" applyFont="1" applyFill="1" applyBorder="1" applyAlignment="1">
      <alignment horizontal="center" vertical="center"/>
    </xf>
    <xf numFmtId="0" fontId="26" fillId="57" borderId="12" xfId="0" applyFont="1" applyFill="1" applyBorder="1" applyAlignment="1">
      <alignment horizontal="center" vertical="center"/>
    </xf>
    <xf numFmtId="10" fontId="85" fillId="57" borderId="12" xfId="0" applyNumberFormat="1" applyFont="1" applyFill="1" applyBorder="1" applyAlignment="1">
      <alignment horizontal="center" vertical="center"/>
    </xf>
    <xf numFmtId="0" fontId="22" fillId="0" borderId="0" xfId="0" applyFont="1" applyAlignment="1">
      <alignment horizontal="center" vertical="center" wrapText="1"/>
    </xf>
    <xf numFmtId="0" fontId="25" fillId="0" borderId="0" xfId="0" applyFont="1" applyAlignment="1">
      <alignment vertical="top" wrapText="1"/>
    </xf>
    <xf numFmtId="0" fontId="25" fillId="0" borderId="0" xfId="0" applyFont="1" applyAlignment="1">
      <alignment horizontal="center"/>
    </xf>
    <xf numFmtId="0" fontId="25" fillId="0" borderId="0" xfId="106" applyFont="1" applyAlignment="1">
      <alignment vertical="center"/>
    </xf>
    <xf numFmtId="10" fontId="23" fillId="0" borderId="0" xfId="106" applyNumberFormat="1" applyAlignment="1">
      <alignment horizontal="center" vertical="center"/>
    </xf>
    <xf numFmtId="0" fontId="23" fillId="0" borderId="0" xfId="106" applyAlignment="1">
      <alignment horizontal="center" vertical="center"/>
    </xf>
    <xf numFmtId="0" fontId="23" fillId="0" borderId="0" xfId="106"/>
    <xf numFmtId="0" fontId="26" fillId="0" borderId="0" xfId="106" applyFont="1" applyAlignment="1">
      <alignment horizontal="center" vertical="center"/>
    </xf>
    <xf numFmtId="0" fontId="26" fillId="0" borderId="0" xfId="106" applyFont="1" applyAlignment="1">
      <alignment horizontal="center" vertical="justify"/>
    </xf>
    <xf numFmtId="0" fontId="55" fillId="0" borderId="0" xfId="106" applyFont="1" applyAlignment="1">
      <alignment horizontal="center" vertical="center"/>
    </xf>
    <xf numFmtId="4" fontId="22" fillId="0" borderId="0" xfId="106" applyNumberFormat="1" applyFont="1" applyAlignment="1">
      <alignment horizontal="center" vertical="center"/>
    </xf>
    <xf numFmtId="0" fontId="22" fillId="0" borderId="0" xfId="106" applyFont="1" applyAlignment="1">
      <alignment horizontal="center" vertical="center"/>
    </xf>
    <xf numFmtId="10" fontId="22" fillId="0" borderId="0" xfId="106" applyNumberFormat="1" applyFont="1" applyAlignment="1">
      <alignment horizontal="center" vertical="center"/>
    </xf>
    <xf numFmtId="0" fontId="22" fillId="0" borderId="11" xfId="340" applyFont="1" applyBorder="1" applyAlignment="1">
      <alignment vertical="center" wrapText="1"/>
    </xf>
    <xf numFmtId="4" fontId="55" fillId="63" borderId="45" xfId="106" applyNumberFormat="1" applyFont="1" applyFill="1" applyBorder="1" applyAlignment="1">
      <alignment horizontal="center" vertical="center" wrapText="1"/>
    </xf>
    <xf numFmtId="4" fontId="24" fillId="61" borderId="11" xfId="340" applyNumberFormat="1" applyFont="1" applyFill="1" applyBorder="1" applyAlignment="1">
      <alignment horizontal="center" vertical="center" wrapText="1"/>
    </xf>
    <xf numFmtId="0" fontId="22" fillId="0" borderId="40" xfId="340" applyFont="1" applyBorder="1" applyAlignment="1">
      <alignment horizontal="center" vertical="center" wrapText="1"/>
    </xf>
    <xf numFmtId="4" fontId="22" fillId="0" borderId="42" xfId="340" applyNumberFormat="1" applyFont="1" applyBorder="1" applyAlignment="1">
      <alignment horizontal="center" vertical="center" wrapText="1"/>
    </xf>
    <xf numFmtId="0" fontId="93" fillId="60" borderId="11" xfId="341" applyFont="1" applyFill="1" applyBorder="1" applyAlignment="1">
      <alignment vertical="center"/>
    </xf>
    <xf numFmtId="0" fontId="93" fillId="60" borderId="10" xfId="341" applyFont="1" applyFill="1" applyBorder="1" applyAlignment="1">
      <alignment vertical="center"/>
    </xf>
    <xf numFmtId="0" fontId="94" fillId="60" borderId="15" xfId="342" applyFont="1" applyFill="1" applyBorder="1" applyAlignment="1">
      <alignment vertical="center"/>
    </xf>
    <xf numFmtId="0" fontId="94" fillId="60" borderId="15" xfId="342" applyFont="1" applyFill="1" applyBorder="1" applyAlignment="1">
      <alignment horizontal="center" vertical="center"/>
    </xf>
    <xf numFmtId="4" fontId="94" fillId="60" borderId="15" xfId="342" applyNumberFormat="1" applyFont="1" applyFill="1" applyBorder="1" applyAlignment="1">
      <alignment horizontal="center" vertical="center"/>
    </xf>
    <xf numFmtId="0" fontId="94" fillId="60" borderId="46" xfId="342" applyFont="1" applyFill="1" applyBorder="1" applyAlignment="1">
      <alignment horizontal="center" vertical="center"/>
    </xf>
    <xf numFmtId="0" fontId="89" fillId="0" borderId="0" xfId="343" applyFont="1"/>
    <xf numFmtId="0" fontId="52" fillId="0" borderId="12" xfId="341" applyFont="1" applyBorder="1" applyAlignment="1">
      <alignment horizontal="center" vertical="center"/>
    </xf>
    <xf numFmtId="0" fontId="28" fillId="0" borderId="22" xfId="341" applyFont="1" applyBorder="1" applyAlignment="1">
      <alignment horizontal="center" vertical="center"/>
    </xf>
    <xf numFmtId="0" fontId="4" fillId="0" borderId="0" xfId="343"/>
    <xf numFmtId="0" fontId="70" fillId="65" borderId="0" xfId="343" applyFont="1" applyFill="1"/>
    <xf numFmtId="0" fontId="28" fillId="0" borderId="12" xfId="341" applyFont="1" applyBorder="1" applyAlignment="1">
      <alignment horizontal="center" vertical="center"/>
    </xf>
    <xf numFmtId="0" fontId="80" fillId="0" borderId="12" xfId="342" applyFont="1" applyBorder="1" applyAlignment="1">
      <alignment horizontal="center" vertical="center"/>
    </xf>
    <xf numFmtId="0" fontId="4" fillId="0" borderId="12" xfId="343" applyBorder="1"/>
    <xf numFmtId="0" fontId="24" fillId="0" borderId="12" xfId="148" applyFont="1" applyBorder="1" applyAlignment="1">
      <alignment vertical="center" wrapText="1"/>
    </xf>
    <xf numFmtId="0" fontId="24" fillId="23" borderId="12" xfId="148" applyFont="1" applyFill="1" applyBorder="1" applyAlignment="1">
      <alignment horizontal="center" vertical="center"/>
    </xf>
    <xf numFmtId="0" fontId="22" fillId="0" borderId="12" xfId="148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24" fillId="0" borderId="12" xfId="344" applyFont="1" applyBorder="1" applyAlignment="1">
      <alignment vertical="center" wrapText="1"/>
    </xf>
    <xf numFmtId="0" fontId="24" fillId="0" borderId="12" xfId="342" applyFont="1" applyBorder="1" applyAlignment="1">
      <alignment vertical="center" wrapText="1"/>
    </xf>
    <xf numFmtId="0" fontId="84" fillId="0" borderId="12" xfId="341" applyFont="1" applyBorder="1" applyAlignment="1">
      <alignment horizontal="center" vertical="center"/>
    </xf>
    <xf numFmtId="0" fontId="80" fillId="0" borderId="12" xfId="342" applyFont="1" applyBorder="1" applyAlignment="1">
      <alignment vertical="center" wrapText="1"/>
    </xf>
    <xf numFmtId="0" fontId="4" fillId="0" borderId="20" xfId="343" applyBorder="1"/>
    <xf numFmtId="166" fontId="22" fillId="0" borderId="0" xfId="0" applyNumberFormat="1" applyFont="1" applyAlignment="1">
      <alignment horizontal="center" vertical="top" wrapText="1"/>
    </xf>
    <xf numFmtId="0" fontId="22" fillId="0" borderId="10" xfId="340" applyFont="1" applyBorder="1" applyAlignment="1">
      <alignment vertical="center" wrapText="1"/>
    </xf>
    <xf numFmtId="0" fontId="27" fillId="0" borderId="11" xfId="106" applyFont="1" applyBorder="1" applyAlignment="1">
      <alignment horizontal="center" vertical="center"/>
    </xf>
    <xf numFmtId="0" fontId="27" fillId="0" borderId="15" xfId="106" applyFont="1" applyBorder="1" applyAlignment="1">
      <alignment horizontal="center" vertical="center"/>
    </xf>
    <xf numFmtId="1" fontId="27" fillId="0" borderId="11" xfId="106" applyNumberFormat="1" applyFont="1" applyBorder="1" applyAlignment="1">
      <alignment horizontal="center" vertical="center" wrapText="1"/>
    </xf>
    <xf numFmtId="4" fontId="55" fillId="58" borderId="41" xfId="106" applyNumberFormat="1" applyFont="1" applyFill="1" applyBorder="1" applyAlignment="1">
      <alignment horizontal="center" vertical="center" wrapText="1"/>
    </xf>
    <xf numFmtId="0" fontId="22" fillId="0" borderId="41" xfId="340" applyFont="1" applyBorder="1" applyAlignment="1">
      <alignment horizontal="center" vertical="center" wrapText="1"/>
    </xf>
    <xf numFmtId="0" fontId="55" fillId="59" borderId="24" xfId="106" applyFont="1" applyFill="1" applyBorder="1" applyAlignment="1">
      <alignment horizontal="center" vertical="center"/>
    </xf>
    <xf numFmtId="0" fontId="93" fillId="60" borderId="10" xfId="342" applyFont="1" applyFill="1" applyBorder="1" applyAlignment="1">
      <alignment horizontal="left" vertical="center"/>
    </xf>
    <xf numFmtId="0" fontId="93" fillId="60" borderId="15" xfId="342" applyFont="1" applyFill="1" applyBorder="1" applyAlignment="1">
      <alignment horizontal="centerContinuous" vertical="center"/>
    </xf>
    <xf numFmtId="0" fontId="93" fillId="60" borderId="15" xfId="342" applyFont="1" applyFill="1" applyBorder="1" applyAlignment="1">
      <alignment horizontal="center" vertical="center"/>
    </xf>
    <xf numFmtId="4" fontId="93" fillId="60" borderId="15" xfId="342" applyNumberFormat="1" applyFont="1" applyFill="1" applyBorder="1" applyAlignment="1">
      <alignment horizontal="center" vertical="center"/>
    </xf>
    <xf numFmtId="0" fontId="25" fillId="59" borderId="18" xfId="0" applyFont="1" applyFill="1" applyBorder="1" applyAlignment="1">
      <alignment horizontal="center" vertical="center"/>
    </xf>
    <xf numFmtId="0" fontId="52" fillId="0" borderId="16" xfId="342" applyFont="1" applyBorder="1" applyAlignment="1">
      <alignment horizontal="center" vertical="center"/>
    </xf>
    <xf numFmtId="0" fontId="28" fillId="0" borderId="16" xfId="342" applyFont="1" applyBorder="1" applyAlignment="1">
      <alignment horizontal="center" vertical="center"/>
    </xf>
    <xf numFmtId="0" fontId="4" fillId="0" borderId="16" xfId="343" applyBorder="1"/>
    <xf numFmtId="0" fontId="80" fillId="0" borderId="16" xfId="342" applyFont="1" applyBorder="1" applyAlignment="1">
      <alignment horizontal="center" vertical="center"/>
    </xf>
    <xf numFmtId="0" fontId="80" fillId="0" borderId="16" xfId="342" applyFont="1" applyBorder="1" applyAlignment="1">
      <alignment vertical="center" wrapText="1"/>
    </xf>
    <xf numFmtId="9" fontId="22" fillId="0" borderId="38" xfId="0" applyNumberFormat="1" applyFont="1" applyBorder="1" applyAlignment="1">
      <alignment horizontal="center" vertical="center"/>
    </xf>
    <xf numFmtId="4" fontId="55" fillId="58" borderId="38" xfId="0" applyNumberFormat="1" applyFont="1" applyFill="1" applyBorder="1" applyAlignment="1">
      <alignment horizontal="center" vertical="center"/>
    </xf>
    <xf numFmtId="10" fontId="22" fillId="57" borderId="38" xfId="0" applyNumberFormat="1" applyFont="1" applyFill="1" applyBorder="1" applyAlignment="1">
      <alignment horizontal="center" vertical="center"/>
    </xf>
    <xf numFmtId="4" fontId="84" fillId="56" borderId="38" xfId="106" applyNumberFormat="1" applyFont="1" applyFill="1" applyBorder="1" applyAlignment="1">
      <alignment horizontal="center" vertical="center"/>
    </xf>
    <xf numFmtId="4" fontId="84" fillId="56" borderId="38" xfId="0" applyNumberFormat="1" applyFont="1" applyFill="1" applyBorder="1" applyAlignment="1">
      <alignment horizontal="center" vertical="center"/>
    </xf>
    <xf numFmtId="4" fontId="27" fillId="0" borderId="38" xfId="0" applyNumberFormat="1" applyFont="1" applyBorder="1" applyAlignment="1">
      <alignment horizontal="center" vertical="center"/>
    </xf>
    <xf numFmtId="10" fontId="45" fillId="59" borderId="38" xfId="0" applyNumberFormat="1" applyFont="1" applyFill="1" applyBorder="1" applyAlignment="1">
      <alignment horizontal="center" vertical="center"/>
    </xf>
    <xf numFmtId="0" fontId="94" fillId="60" borderId="15" xfId="342" applyFont="1" applyFill="1" applyBorder="1" applyAlignment="1">
      <alignment horizontal="centerContinuous" vertical="center"/>
    </xf>
    <xf numFmtId="0" fontId="95" fillId="60" borderId="15" xfId="342" applyFont="1" applyFill="1" applyBorder="1" applyAlignment="1">
      <alignment horizontal="centerContinuous" vertical="center"/>
    </xf>
    <xf numFmtId="0" fontId="94" fillId="60" borderId="50" xfId="342" applyFont="1" applyFill="1" applyBorder="1" applyAlignment="1">
      <alignment horizontal="center" vertical="center"/>
    </xf>
    <xf numFmtId="0" fontId="26" fillId="56" borderId="18" xfId="0" applyFont="1" applyFill="1" applyBorder="1" applyAlignment="1">
      <alignment horizontal="center" vertical="center"/>
    </xf>
    <xf numFmtId="0" fontId="26" fillId="59" borderId="18" xfId="0" applyFont="1" applyFill="1" applyBorder="1" applyAlignment="1">
      <alignment horizontal="center" vertical="center"/>
    </xf>
    <xf numFmtId="0" fontId="52" fillId="0" borderId="12" xfId="342" applyFont="1" applyBorder="1" applyAlignment="1">
      <alignment horizontal="center" vertical="center"/>
    </xf>
    <xf numFmtId="0" fontId="28" fillId="0" borderId="12" xfId="342" applyFont="1" applyBorder="1" applyAlignment="1">
      <alignment horizontal="center" vertical="center"/>
    </xf>
    <xf numFmtId="166" fontId="22" fillId="0" borderId="0" xfId="0" applyNumberFormat="1" applyFont="1" applyAlignment="1">
      <alignment horizontal="center" vertical="center" wrapText="1"/>
    </xf>
    <xf numFmtId="166" fontId="25" fillId="0" borderId="0" xfId="0" applyNumberFormat="1" applyFont="1" applyAlignment="1">
      <alignment horizontal="center" vertical="top"/>
    </xf>
    <xf numFmtId="166" fontId="25" fillId="0" borderId="0" xfId="0" applyNumberFormat="1" applyFont="1" applyAlignment="1">
      <alignment horizontal="center" vertical="center"/>
    </xf>
    <xf numFmtId="167" fontId="22" fillId="0" borderId="11" xfId="106" applyNumberFormat="1" applyFont="1" applyBorder="1" applyAlignment="1">
      <alignment horizontal="center" vertical="center" wrapText="1"/>
    </xf>
    <xf numFmtId="1" fontId="22" fillId="0" borderId="11" xfId="106" applyNumberFormat="1" applyFont="1" applyBorder="1" applyAlignment="1">
      <alignment horizontal="center" vertical="center" wrapText="1"/>
    </xf>
    <xf numFmtId="4" fontId="55" fillId="58" borderId="45" xfId="106" applyNumberFormat="1" applyFont="1" applyFill="1" applyBorder="1" applyAlignment="1">
      <alignment horizontal="center" vertical="center" wrapText="1"/>
    </xf>
    <xf numFmtId="10" fontId="22" fillId="57" borderId="24" xfId="106" applyNumberFormat="1" applyFont="1" applyFill="1" applyBorder="1" applyAlignment="1">
      <alignment horizontal="center" vertical="center" wrapText="1"/>
    </xf>
    <xf numFmtId="4" fontId="22" fillId="61" borderId="11" xfId="340" applyNumberFormat="1" applyFont="1" applyFill="1" applyBorder="1" applyAlignment="1">
      <alignment horizontal="center" vertical="center" wrapText="1"/>
    </xf>
    <xf numFmtId="0" fontId="93" fillId="60" borderId="11" xfId="342" applyFont="1" applyFill="1" applyBorder="1" applyAlignment="1">
      <alignment vertical="center"/>
    </xf>
    <xf numFmtId="0" fontId="93" fillId="60" borderId="10" xfId="342" applyFont="1" applyFill="1" applyBorder="1" applyAlignment="1">
      <alignment vertical="center"/>
    </xf>
    <xf numFmtId="0" fontId="25" fillId="60" borderId="10" xfId="342" applyFont="1" applyFill="1" applyBorder="1" applyAlignment="1">
      <alignment horizontal="center" vertical="center"/>
    </xf>
    <xf numFmtId="0" fontId="26" fillId="60" borderId="15" xfId="342" applyFont="1" applyFill="1" applyBorder="1" applyAlignment="1">
      <alignment horizontal="center" vertical="center"/>
    </xf>
    <xf numFmtId="0" fontId="119" fillId="58" borderId="38" xfId="0" applyFont="1" applyFill="1" applyBorder="1" applyAlignment="1">
      <alignment vertical="center"/>
    </xf>
    <xf numFmtId="0" fontId="120" fillId="58" borderId="56" xfId="0" applyFont="1" applyFill="1" applyBorder="1" applyAlignment="1">
      <alignment vertical="center"/>
    </xf>
    <xf numFmtId="0" fontId="120" fillId="58" borderId="57" xfId="0" applyFont="1" applyFill="1" applyBorder="1" applyAlignment="1">
      <alignment vertical="center"/>
    </xf>
    <xf numFmtId="0" fontId="119" fillId="58" borderId="56" xfId="0" applyFont="1" applyFill="1" applyBorder="1" applyAlignment="1">
      <alignment vertical="center"/>
    </xf>
    <xf numFmtId="0" fontId="119" fillId="58" borderId="52" xfId="0" applyFont="1" applyFill="1" applyBorder="1" applyAlignment="1">
      <alignment vertical="center"/>
    </xf>
    <xf numFmtId="0" fontId="70" fillId="65" borderId="58" xfId="343" applyFont="1" applyFill="1" applyBorder="1"/>
    <xf numFmtId="0" fontId="24" fillId="0" borderId="58" xfId="0" applyFont="1" applyBorder="1" applyAlignment="1">
      <alignment horizontal="center" vertical="center"/>
    </xf>
    <xf numFmtId="0" fontId="22" fillId="0" borderId="59" xfId="0" applyFont="1" applyBorder="1" applyAlignment="1">
      <alignment horizontal="center"/>
    </xf>
    <xf numFmtId="10" fontId="27" fillId="0" borderId="38" xfId="0" applyNumberFormat="1" applyFont="1" applyBorder="1" applyAlignment="1">
      <alignment horizontal="center" vertical="center"/>
    </xf>
    <xf numFmtId="10" fontId="85" fillId="57" borderId="38" xfId="0" applyNumberFormat="1" applyFont="1" applyFill="1" applyBorder="1" applyAlignment="1">
      <alignment horizontal="center" vertical="center"/>
    </xf>
    <xf numFmtId="4" fontId="84" fillId="61" borderId="38" xfId="106" applyNumberFormat="1" applyFont="1" applyFill="1" applyBorder="1" applyAlignment="1">
      <alignment horizontal="center" vertical="center"/>
    </xf>
    <xf numFmtId="4" fontId="84" fillId="61" borderId="38" xfId="0" applyNumberFormat="1" applyFont="1" applyFill="1" applyBorder="1" applyAlignment="1">
      <alignment horizontal="center" vertical="center"/>
    </xf>
    <xf numFmtId="0" fontId="121" fillId="0" borderId="0" xfId="343" applyFont="1"/>
    <xf numFmtId="0" fontId="70" fillId="65" borderId="12" xfId="343" applyFont="1" applyFill="1" applyBorder="1"/>
    <xf numFmtId="0" fontId="22" fillId="0" borderId="21" xfId="0" applyFont="1" applyBorder="1" applyAlignment="1">
      <alignment horizontal="center"/>
    </xf>
    <xf numFmtId="0" fontId="70" fillId="65" borderId="20" xfId="343" applyFont="1" applyFill="1" applyBorder="1"/>
    <xf numFmtId="0" fontId="24" fillId="0" borderId="60" xfId="0" applyFont="1" applyBorder="1" applyAlignment="1">
      <alignment horizontal="center" vertical="center"/>
    </xf>
    <xf numFmtId="0" fontId="22" fillId="0" borderId="61" xfId="0" applyFont="1" applyBorder="1" applyAlignment="1">
      <alignment horizontal="center"/>
    </xf>
    <xf numFmtId="0" fontId="26" fillId="58" borderId="48" xfId="0" applyFont="1" applyFill="1" applyBorder="1" applyAlignment="1">
      <alignment vertical="center"/>
    </xf>
    <xf numFmtId="0" fontId="55" fillId="58" borderId="56" xfId="0" applyFont="1" applyFill="1" applyBorder="1" applyAlignment="1">
      <alignment vertical="center"/>
    </xf>
    <xf numFmtId="0" fontId="22" fillId="0" borderId="62" xfId="0" applyFont="1" applyBorder="1" applyAlignment="1">
      <alignment horizontal="center"/>
    </xf>
    <xf numFmtId="0" fontId="106" fillId="0" borderId="13" xfId="342" applyFont="1" applyBorder="1" applyAlignment="1">
      <alignment horizontal="center" vertical="center"/>
    </xf>
    <xf numFmtId="0" fontId="24" fillId="0" borderId="60" xfId="148" applyFont="1" applyBorder="1" applyAlignment="1">
      <alignment horizontal="center" vertical="center"/>
    </xf>
    <xf numFmtId="0" fontId="26" fillId="58" borderId="38" xfId="0" applyFont="1" applyFill="1" applyBorder="1" applyAlignment="1">
      <alignment horizontal="left" vertical="top"/>
    </xf>
    <xf numFmtId="0" fontId="22" fillId="58" borderId="56" xfId="0" applyFont="1" applyFill="1" applyBorder="1"/>
    <xf numFmtId="0" fontId="22" fillId="58" borderId="57" xfId="0" applyFont="1" applyFill="1" applyBorder="1"/>
    <xf numFmtId="0" fontId="22" fillId="58" borderId="56" xfId="0" applyFont="1" applyFill="1" applyBorder="1" applyAlignment="1">
      <alignment vertical="center"/>
    </xf>
    <xf numFmtId="0" fontId="22" fillId="58" borderId="38" xfId="0" applyFont="1" applyFill="1" applyBorder="1"/>
    <xf numFmtId="0" fontId="22" fillId="0" borderId="56" xfId="0" applyFont="1" applyBorder="1"/>
    <xf numFmtId="0" fontId="22" fillId="0" borderId="63" xfId="0" applyFont="1" applyBorder="1" applyAlignment="1">
      <alignment horizontal="center"/>
    </xf>
    <xf numFmtId="0" fontId="22" fillId="0" borderId="64" xfId="0" applyFont="1" applyBorder="1" applyAlignment="1">
      <alignment horizontal="center"/>
    </xf>
    <xf numFmtId="0" fontId="24" fillId="0" borderId="12" xfId="0" applyFont="1" applyBorder="1" applyAlignment="1">
      <alignment wrapText="1"/>
    </xf>
    <xf numFmtId="0" fontId="52" fillId="0" borderId="20" xfId="342" applyFont="1" applyBorder="1" applyAlignment="1">
      <alignment horizontal="center" vertical="center"/>
    </xf>
    <xf numFmtId="0" fontId="28" fillId="0" borderId="20" xfId="342" applyFont="1" applyBorder="1" applyAlignment="1">
      <alignment horizontal="center" vertical="center"/>
    </xf>
    <xf numFmtId="0" fontId="26" fillId="58" borderId="38" xfId="0" applyFont="1" applyFill="1" applyBorder="1" applyAlignment="1">
      <alignment vertical="center"/>
    </xf>
    <xf numFmtId="0" fontId="52" fillId="0" borderId="22" xfId="342" applyFont="1" applyBorder="1" applyAlignment="1">
      <alignment horizontal="center" vertical="center"/>
    </xf>
    <xf numFmtId="0" fontId="28" fillId="0" borderId="22" xfId="342" applyFont="1" applyBorder="1" applyAlignment="1">
      <alignment horizontal="center" vertical="center"/>
    </xf>
    <xf numFmtId="0" fontId="70" fillId="65" borderId="22" xfId="343" applyFont="1" applyFill="1" applyBorder="1"/>
    <xf numFmtId="0" fontId="24" fillId="0" borderId="22" xfId="0" applyFont="1" applyBorder="1" applyAlignment="1">
      <alignment vertical="center" wrapText="1"/>
    </xf>
    <xf numFmtId="0" fontId="26" fillId="58" borderId="39" xfId="0" applyFont="1" applyFill="1" applyBorder="1" applyAlignment="1">
      <alignment vertical="center"/>
    </xf>
    <xf numFmtId="0" fontId="52" fillId="0" borderId="65" xfId="342" applyFont="1" applyBorder="1" applyAlignment="1">
      <alignment horizontal="center" vertical="center"/>
    </xf>
    <xf numFmtId="0" fontId="28" fillId="0" borderId="58" xfId="342" applyFont="1" applyBorder="1" applyAlignment="1">
      <alignment horizontal="center" vertical="center"/>
    </xf>
    <xf numFmtId="0" fontId="4" fillId="0" borderId="58" xfId="343" applyBorder="1"/>
    <xf numFmtId="0" fontId="24" fillId="0" borderId="58" xfId="0" applyFont="1" applyBorder="1" applyAlignment="1">
      <alignment vertical="center" wrapText="1"/>
    </xf>
    <xf numFmtId="0" fontId="24" fillId="0" borderId="58" xfId="0" applyFont="1" applyBorder="1" applyAlignment="1">
      <alignment horizontal="center" vertical="center" wrapText="1"/>
    </xf>
    <xf numFmtId="0" fontId="22" fillId="0" borderId="58" xfId="148" applyFont="1" applyBorder="1" applyAlignment="1">
      <alignment horizontal="center" vertical="center"/>
    </xf>
    <xf numFmtId="0" fontId="22" fillId="0" borderId="58" xfId="0" applyFont="1" applyBorder="1" applyAlignment="1">
      <alignment horizontal="center" vertical="center"/>
    </xf>
    <xf numFmtId="0" fontId="22" fillId="0" borderId="66" xfId="0" applyFont="1" applyBorder="1" applyAlignment="1">
      <alignment horizontal="center"/>
    </xf>
    <xf numFmtId="0" fontId="52" fillId="0" borderId="13" xfId="342" applyFont="1" applyBorder="1" applyAlignment="1">
      <alignment horizontal="center" vertical="center"/>
    </xf>
    <xf numFmtId="0" fontId="22" fillId="0" borderId="44" xfId="0" applyFont="1" applyBorder="1" applyAlignment="1">
      <alignment horizontal="center"/>
    </xf>
    <xf numFmtId="0" fontId="23" fillId="0" borderId="12" xfId="121" applyBorder="1" applyAlignment="1">
      <alignment wrapText="1"/>
    </xf>
    <xf numFmtId="0" fontId="122" fillId="65" borderId="0" xfId="0" applyFont="1" applyFill="1"/>
    <xf numFmtId="0" fontId="52" fillId="0" borderId="61" xfId="342" applyFont="1" applyBorder="1" applyAlignment="1">
      <alignment horizontal="center" vertical="center"/>
    </xf>
    <xf numFmtId="0" fontId="23" fillId="0" borderId="60" xfId="121" applyBorder="1" applyAlignment="1">
      <alignment wrapText="1"/>
    </xf>
    <xf numFmtId="0" fontId="22" fillId="0" borderId="60" xfId="0" applyFont="1" applyBorder="1" applyAlignment="1">
      <alignment horizontal="center"/>
    </xf>
    <xf numFmtId="0" fontId="22" fillId="0" borderId="60" xfId="148" applyFont="1" applyBorder="1" applyAlignment="1">
      <alignment horizontal="center" vertical="center"/>
    </xf>
    <xf numFmtId="0" fontId="22" fillId="0" borderId="60" xfId="0" applyFont="1" applyBorder="1" applyAlignment="1">
      <alignment horizontal="center" vertical="center"/>
    </xf>
    <xf numFmtId="0" fontId="22" fillId="0" borderId="67" xfId="0" applyFont="1" applyBorder="1" applyAlignment="1">
      <alignment horizontal="center"/>
    </xf>
    <xf numFmtId="0" fontId="22" fillId="0" borderId="57" xfId="0" applyFont="1" applyBorder="1"/>
    <xf numFmtId="0" fontId="24" fillId="0" borderId="57" xfId="0" applyFont="1" applyBorder="1" applyAlignment="1">
      <alignment horizontal="center" vertical="center"/>
    </xf>
    <xf numFmtId="169" fontId="96" fillId="0" borderId="0" xfId="339" applyNumberFormat="1" applyFont="1"/>
    <xf numFmtId="2" fontId="0" fillId="0" borderId="0" xfId="0" applyNumberFormat="1"/>
    <xf numFmtId="169" fontId="96" fillId="0" borderId="0" xfId="339" applyNumberFormat="1" applyFont="1" applyFill="1"/>
    <xf numFmtId="169" fontId="96" fillId="0" borderId="53" xfId="339" applyNumberFormat="1" applyFont="1" applyBorder="1"/>
    <xf numFmtId="0" fontId="123" fillId="57" borderId="0" xfId="0" applyFont="1" applyFill="1"/>
    <xf numFmtId="0" fontId="96" fillId="57" borderId="0" xfId="0" applyFont="1" applyFill="1"/>
    <xf numFmtId="14" fontId="96" fillId="57" borderId="0" xfId="339" applyNumberFormat="1" applyFont="1" applyFill="1" applyBorder="1"/>
    <xf numFmtId="169" fontId="96" fillId="0" borderId="0" xfId="339" applyNumberFormat="1" applyFont="1" applyBorder="1"/>
    <xf numFmtId="0" fontId="124" fillId="57" borderId="0" xfId="0" applyFont="1" applyFill="1"/>
    <xf numFmtId="174" fontId="125" fillId="0" borderId="0" xfId="0" applyNumberFormat="1" applyFont="1" applyAlignment="1">
      <alignment vertical="center"/>
    </xf>
    <xf numFmtId="0" fontId="23" fillId="0" borderId="68" xfId="0" applyFont="1" applyBorder="1" applyAlignment="1">
      <alignment horizontal="center" vertical="center"/>
    </xf>
    <xf numFmtId="169" fontId="125" fillId="0" borderId="0" xfId="339" applyNumberFormat="1" applyFont="1" applyAlignment="1">
      <alignment vertical="center"/>
    </xf>
    <xf numFmtId="169" fontId="125" fillId="0" borderId="0" xfId="339" applyNumberFormat="1" applyFont="1" applyBorder="1" applyAlignment="1">
      <alignment vertical="center"/>
    </xf>
    <xf numFmtId="0" fontId="23" fillId="0" borderId="69" xfId="0" applyFont="1" applyBorder="1" applyAlignment="1">
      <alignment horizontal="center" vertical="center"/>
    </xf>
    <xf numFmtId="169" fontId="125" fillId="0" borderId="53" xfId="339" applyNumberFormat="1" applyFont="1" applyBorder="1" applyAlignment="1">
      <alignment vertical="center"/>
    </xf>
    <xf numFmtId="0" fontId="23" fillId="0" borderId="70" xfId="0" applyFont="1" applyBorder="1" applyAlignment="1">
      <alignment horizontal="left" vertical="center"/>
    </xf>
    <xf numFmtId="0" fontId="126" fillId="0" borderId="68" xfId="0" applyFont="1" applyBorder="1" applyAlignment="1">
      <alignment horizontal="center" vertical="center"/>
    </xf>
    <xf numFmtId="0" fontId="126" fillId="0" borderId="70" xfId="0" applyFont="1" applyBorder="1" applyAlignment="1">
      <alignment horizontal="left" vertical="center"/>
    </xf>
    <xf numFmtId="0" fontId="23" fillId="0" borderId="71" xfId="0" applyFont="1" applyBorder="1" applyAlignment="1">
      <alignment horizontal="center" vertical="center"/>
    </xf>
    <xf numFmtId="0" fontId="23" fillId="0" borderId="69" xfId="0" applyFont="1" applyBorder="1" applyAlignment="1">
      <alignment horizontal="left" vertical="center"/>
    </xf>
    <xf numFmtId="0" fontId="23" fillId="0" borderId="72" xfId="0" applyFont="1" applyBorder="1" applyAlignment="1">
      <alignment horizontal="center" vertical="center"/>
    </xf>
    <xf numFmtId="0" fontId="125" fillId="0" borderId="68" xfId="0" applyFont="1" applyBorder="1" applyAlignment="1">
      <alignment horizontal="center" vertical="center"/>
    </xf>
    <xf numFmtId="0" fontId="127" fillId="0" borderId="53" xfId="0" applyFont="1" applyBorder="1"/>
    <xf numFmtId="0" fontId="23" fillId="0" borderId="73" xfId="0" applyFont="1" applyBorder="1" applyAlignment="1">
      <alignment horizontal="left" vertical="center"/>
    </xf>
    <xf numFmtId="169" fontId="96" fillId="0" borderId="0" xfId="339" applyNumberFormat="1" applyFont="1" applyAlignment="1">
      <alignment horizontal="right"/>
    </xf>
    <xf numFmtId="169" fontId="96" fillId="0" borderId="53" xfId="339" applyNumberFormat="1" applyFont="1" applyBorder="1" applyAlignment="1">
      <alignment horizontal="right"/>
    </xf>
    <xf numFmtId="0" fontId="125" fillId="0" borderId="69" xfId="0" applyFont="1" applyBorder="1" applyAlignment="1">
      <alignment horizontal="center" vertical="center"/>
    </xf>
    <xf numFmtId="0" fontId="125" fillId="0" borderId="69" xfId="0" applyFont="1" applyBorder="1" applyAlignment="1">
      <alignment horizontal="left" vertical="center"/>
    </xf>
    <xf numFmtId="0" fontId="0" fillId="0" borderId="57" xfId="0" applyBorder="1"/>
    <xf numFmtId="0" fontId="23" fillId="0" borderId="57" xfId="0" applyFont="1" applyBorder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3" fillId="0" borderId="53" xfId="0" applyFont="1" applyBorder="1" applyAlignment="1">
      <alignment horizontal="left" vertical="center"/>
    </xf>
    <xf numFmtId="0" fontId="94" fillId="60" borderId="74" xfId="0" applyFont="1" applyFill="1" applyBorder="1" applyAlignment="1">
      <alignment horizontal="center" vertical="center"/>
    </xf>
    <xf numFmtId="4" fontId="84" fillId="61" borderId="12" xfId="106" applyNumberFormat="1" applyFont="1" applyFill="1" applyBorder="1" applyAlignment="1">
      <alignment horizontal="center" vertical="center"/>
    </xf>
    <xf numFmtId="4" fontId="84" fillId="61" borderId="12" xfId="0" applyNumberFormat="1" applyFont="1" applyFill="1" applyBorder="1" applyAlignment="1">
      <alignment horizontal="center" vertical="center"/>
    </xf>
    <xf numFmtId="10" fontId="27" fillId="0" borderId="12" xfId="0" applyNumberFormat="1" applyFont="1" applyBorder="1" applyAlignment="1">
      <alignment horizontal="center" vertical="center"/>
    </xf>
    <xf numFmtId="4" fontId="55" fillId="63" borderId="12" xfId="0" applyNumberFormat="1" applyFont="1" applyFill="1" applyBorder="1" applyAlignment="1">
      <alignment horizontal="center" vertical="center"/>
    </xf>
    <xf numFmtId="10" fontId="86" fillId="57" borderId="12" xfId="0" applyNumberFormat="1" applyFont="1" applyFill="1" applyBorder="1" applyAlignment="1">
      <alignment horizontal="center" vertical="center"/>
    </xf>
    <xf numFmtId="10" fontId="47" fillId="57" borderId="12" xfId="0" applyNumberFormat="1" applyFont="1" applyFill="1" applyBorder="1" applyAlignment="1">
      <alignment horizontal="center" vertical="center"/>
    </xf>
    <xf numFmtId="10" fontId="45" fillId="59" borderId="75" xfId="0" applyNumberFormat="1" applyFont="1" applyFill="1" applyBorder="1" applyAlignment="1">
      <alignment horizontal="center" vertical="center"/>
    </xf>
    <xf numFmtId="10" fontId="45" fillId="59" borderId="76" xfId="0" applyNumberFormat="1" applyFont="1" applyFill="1" applyBorder="1" applyAlignment="1">
      <alignment horizontal="center" vertical="center"/>
    </xf>
    <xf numFmtId="0" fontId="94" fillId="60" borderId="18" xfId="342" applyFont="1" applyFill="1" applyBorder="1" applyAlignment="1">
      <alignment vertical="center"/>
    </xf>
    <xf numFmtId="0" fontId="94" fillId="60" borderId="18" xfId="342" applyFont="1" applyFill="1" applyBorder="1" applyAlignment="1">
      <alignment horizontal="center" vertical="center"/>
    </xf>
    <xf numFmtId="0" fontId="94" fillId="60" borderId="74" xfId="342" applyFont="1" applyFill="1" applyBorder="1" applyAlignment="1">
      <alignment horizontal="center" vertical="center"/>
    </xf>
    <xf numFmtId="4" fontId="94" fillId="60" borderId="18" xfId="342" applyNumberFormat="1" applyFont="1" applyFill="1" applyBorder="1" applyAlignment="1">
      <alignment horizontal="center" vertical="center"/>
    </xf>
    <xf numFmtId="0" fontId="93" fillId="60" borderId="36" xfId="0" applyFont="1" applyFill="1" applyBorder="1" applyAlignment="1">
      <alignment horizontal="center" vertical="center"/>
    </xf>
    <xf numFmtId="0" fontId="94" fillId="60" borderId="54" xfId="0" applyFont="1" applyFill="1" applyBorder="1" applyAlignment="1">
      <alignment horizontal="center" vertical="center"/>
    </xf>
    <xf numFmtId="0" fontId="26" fillId="60" borderId="0" xfId="0" applyFont="1" applyFill="1" applyAlignment="1">
      <alignment horizontal="center" vertical="center"/>
    </xf>
    <xf numFmtId="0" fontId="80" fillId="0" borderId="12" xfId="342" applyFont="1" applyBorder="1" applyAlignment="1">
      <alignment vertical="center"/>
    </xf>
    <xf numFmtId="166" fontId="22" fillId="0" borderId="0" xfId="0" applyNumberFormat="1" applyFont="1" applyAlignment="1">
      <alignment vertical="center" wrapText="1"/>
    </xf>
    <xf numFmtId="0" fontId="22" fillId="61" borderId="11" xfId="345" applyFont="1" applyFill="1" applyBorder="1" applyAlignment="1">
      <alignment vertical="center" wrapText="1"/>
    </xf>
    <xf numFmtId="168" fontId="26" fillId="61" borderId="11" xfId="106" applyNumberFormat="1" applyFont="1" applyFill="1" applyBorder="1" applyAlignment="1">
      <alignment horizontal="left" vertical="center" textRotation="90" wrapText="1"/>
    </xf>
    <xf numFmtId="167" fontId="26" fillId="61" borderId="23" xfId="106" applyNumberFormat="1" applyFont="1" applyFill="1" applyBorder="1" applyAlignment="1">
      <alignment horizontal="center" vertical="center" textRotation="90" wrapText="1"/>
    </xf>
    <xf numFmtId="167" fontId="24" fillId="61" borderId="23" xfId="106" applyNumberFormat="1" applyFont="1" applyFill="1" applyBorder="1" applyAlignment="1">
      <alignment horizontal="center" vertical="center" wrapText="1"/>
    </xf>
    <xf numFmtId="0" fontId="24" fillId="61" borderId="23" xfId="106" applyFont="1" applyFill="1" applyBorder="1" applyAlignment="1">
      <alignment horizontal="center" vertical="center"/>
    </xf>
    <xf numFmtId="0" fontId="24" fillId="61" borderId="18" xfId="106" applyFont="1" applyFill="1" applyBorder="1" applyAlignment="1">
      <alignment horizontal="center" vertical="center"/>
    </xf>
    <xf numFmtId="1" fontId="24" fillId="61" borderId="23" xfId="106" applyNumberFormat="1" applyFont="1" applyFill="1" applyBorder="1" applyAlignment="1">
      <alignment horizontal="center" vertical="center" wrapText="1"/>
    </xf>
    <xf numFmtId="4" fontId="22" fillId="61" borderId="11" xfId="345" applyNumberFormat="1" applyFont="1" applyFill="1" applyBorder="1" applyAlignment="1">
      <alignment horizontal="center" vertical="center" wrapText="1"/>
    </xf>
    <xf numFmtId="4" fontId="84" fillId="61" borderId="46" xfId="106" applyNumberFormat="1" applyFont="1" applyFill="1" applyBorder="1" applyAlignment="1">
      <alignment horizontal="center" vertical="center"/>
    </xf>
    <xf numFmtId="4" fontId="84" fillId="61" borderId="46" xfId="0" applyNumberFormat="1" applyFont="1" applyFill="1" applyBorder="1" applyAlignment="1">
      <alignment horizontal="center" vertical="center"/>
    </xf>
    <xf numFmtId="0" fontId="24" fillId="0" borderId="0" xfId="0" applyFont="1" applyAlignment="1">
      <alignment horizontal="left" vertical="center"/>
    </xf>
    <xf numFmtId="0" fontId="128" fillId="0" borderId="0" xfId="0" applyFont="1"/>
    <xf numFmtId="0" fontId="129" fillId="0" borderId="0" xfId="0" applyFont="1"/>
    <xf numFmtId="0" fontId="130" fillId="0" borderId="0" xfId="0" applyFont="1" applyAlignment="1">
      <alignment horizontal="center" vertical="top"/>
    </xf>
    <xf numFmtId="0" fontId="130" fillId="0" borderId="0" xfId="0" applyFont="1" applyAlignment="1">
      <alignment horizontal="left"/>
    </xf>
    <xf numFmtId="0" fontId="130" fillId="0" borderId="0" xfId="0" applyFont="1" applyAlignment="1">
      <alignment horizontal="left" vertical="center"/>
    </xf>
    <xf numFmtId="0" fontId="47" fillId="0" borderId="0" xfId="0" applyFont="1" applyAlignment="1">
      <alignment horizontal="left" vertical="center"/>
    </xf>
    <xf numFmtId="10" fontId="22" fillId="25" borderId="12" xfId="0" applyNumberFormat="1" applyFont="1" applyFill="1" applyBorder="1" applyAlignment="1">
      <alignment horizontal="center" vertical="center"/>
    </xf>
    <xf numFmtId="10" fontId="22" fillId="25" borderId="22" xfId="0" applyNumberFormat="1" applyFont="1" applyFill="1" applyBorder="1" applyAlignment="1">
      <alignment horizontal="center" vertical="center"/>
    </xf>
    <xf numFmtId="10" fontId="22" fillId="25" borderId="20" xfId="0" applyNumberFormat="1" applyFont="1" applyFill="1" applyBorder="1" applyAlignment="1">
      <alignment horizontal="center" vertical="center"/>
    </xf>
    <xf numFmtId="4" fontId="22" fillId="67" borderId="12" xfId="0" applyNumberFormat="1" applyFont="1" applyFill="1" applyBorder="1" applyAlignment="1">
      <alignment horizontal="center" vertical="center"/>
    </xf>
    <xf numFmtId="4" fontId="22" fillId="67" borderId="22" xfId="0" applyNumberFormat="1" applyFont="1" applyFill="1" applyBorder="1" applyAlignment="1">
      <alignment horizontal="center" vertical="center"/>
    </xf>
    <xf numFmtId="4" fontId="22" fillId="67" borderId="20" xfId="0" applyNumberFormat="1" applyFont="1" applyFill="1" applyBorder="1" applyAlignment="1">
      <alignment horizontal="center" vertical="center"/>
    </xf>
    <xf numFmtId="0" fontId="24" fillId="23" borderId="13" xfId="0" applyFont="1" applyFill="1" applyBorder="1" applyAlignment="1">
      <alignment horizontal="center" vertical="center"/>
    </xf>
    <xf numFmtId="4" fontId="84" fillId="61" borderId="54" xfId="106" applyNumberFormat="1" applyFont="1" applyFill="1" applyBorder="1" applyAlignment="1">
      <alignment horizontal="center" vertical="center"/>
    </xf>
    <xf numFmtId="4" fontId="84" fillId="61" borderId="77" xfId="106" applyNumberFormat="1" applyFont="1" applyFill="1" applyBorder="1" applyAlignment="1">
      <alignment horizontal="center" vertical="center"/>
    </xf>
    <xf numFmtId="4" fontId="84" fillId="61" borderId="77" xfId="0" applyNumberFormat="1" applyFont="1" applyFill="1" applyBorder="1" applyAlignment="1">
      <alignment horizontal="center" vertical="center"/>
    </xf>
    <xf numFmtId="4" fontId="27" fillId="0" borderId="77" xfId="0" applyNumberFormat="1" applyFont="1" applyBorder="1" applyAlignment="1">
      <alignment horizontal="center" vertical="center"/>
    </xf>
    <xf numFmtId="4" fontId="22" fillId="67" borderId="77" xfId="0" applyNumberFormat="1" applyFont="1" applyFill="1" applyBorder="1" applyAlignment="1">
      <alignment horizontal="center" vertical="center"/>
    </xf>
    <xf numFmtId="10" fontId="22" fillId="25" borderId="77" xfId="0" applyNumberFormat="1" applyFont="1" applyFill="1" applyBorder="1" applyAlignment="1">
      <alignment horizontal="center" vertical="center"/>
    </xf>
    <xf numFmtId="10" fontId="27" fillId="66" borderId="77" xfId="0" applyNumberFormat="1" applyFont="1" applyFill="1" applyBorder="1" applyAlignment="1">
      <alignment horizontal="center" vertical="center"/>
    </xf>
    <xf numFmtId="0" fontId="93" fillId="60" borderId="36" xfId="176" applyFont="1" applyFill="1" applyBorder="1" applyAlignment="1">
      <alignment horizontal="left" vertical="center"/>
    </xf>
    <xf numFmtId="0" fontId="94" fillId="60" borderId="0" xfId="260" applyFont="1" applyFill="1" applyAlignment="1">
      <alignment horizontal="centerContinuous" vertical="center"/>
    </xf>
    <xf numFmtId="0" fontId="95" fillId="60" borderId="0" xfId="260" applyFont="1" applyFill="1" applyAlignment="1">
      <alignment horizontal="centerContinuous" vertical="center"/>
    </xf>
    <xf numFmtId="0" fontId="26" fillId="0" borderId="20" xfId="0" applyFont="1" applyBorder="1" applyAlignment="1">
      <alignment horizontal="center" vertical="center"/>
    </xf>
    <xf numFmtId="0" fontId="24" fillId="0" borderId="20" xfId="0" applyFont="1" applyBorder="1" applyAlignment="1">
      <alignment horizontal="center" vertical="center" wrapText="1"/>
    </xf>
    <xf numFmtId="4" fontId="84" fillId="61" borderId="79" xfId="106" applyNumberFormat="1" applyFont="1" applyFill="1" applyBorder="1" applyAlignment="1">
      <alignment horizontal="center" vertical="center"/>
    </xf>
    <xf numFmtId="4" fontId="84" fillId="61" borderId="79" xfId="0" applyNumberFormat="1" applyFont="1" applyFill="1" applyBorder="1" applyAlignment="1">
      <alignment horizontal="center" vertical="center"/>
    </xf>
    <xf numFmtId="4" fontId="27" fillId="0" borderId="79" xfId="0" applyNumberFormat="1" applyFont="1" applyBorder="1" applyAlignment="1">
      <alignment horizontal="center" vertical="center"/>
    </xf>
    <xf numFmtId="4" fontId="22" fillId="67" borderId="79" xfId="0" applyNumberFormat="1" applyFont="1" applyFill="1" applyBorder="1" applyAlignment="1">
      <alignment horizontal="center" vertical="center"/>
    </xf>
    <xf numFmtId="10" fontId="22" fillId="25" borderId="79" xfId="0" applyNumberFormat="1" applyFont="1" applyFill="1" applyBorder="1" applyAlignment="1">
      <alignment horizontal="center" vertical="center"/>
    </xf>
    <xf numFmtId="0" fontId="24" fillId="0" borderId="22" xfId="0" applyFont="1" applyBorder="1" applyAlignment="1">
      <alignment horizontal="center" vertical="center" wrapText="1"/>
    </xf>
    <xf numFmtId="0" fontId="26" fillId="23" borderId="22" xfId="0" applyFont="1" applyFill="1" applyBorder="1" applyAlignment="1">
      <alignment horizontal="center" vertical="center"/>
    </xf>
    <xf numFmtId="0" fontId="24" fillId="0" borderId="22" xfId="0" applyFont="1" applyBorder="1" applyAlignment="1">
      <alignment horizontal="left" vertical="center"/>
    </xf>
    <xf numFmtId="0" fontId="24" fillId="23" borderId="22" xfId="0" applyFont="1" applyFill="1" applyBorder="1" applyAlignment="1">
      <alignment horizontal="center" vertical="center"/>
    </xf>
    <xf numFmtId="10" fontId="27" fillId="59" borderId="22" xfId="0" applyNumberFormat="1" applyFont="1" applyFill="1" applyBorder="1" applyAlignment="1">
      <alignment horizontal="center" vertical="center"/>
    </xf>
    <xf numFmtId="0" fontId="85" fillId="0" borderId="37" xfId="0" applyFont="1" applyBorder="1" applyAlignment="1">
      <alignment horizontal="center"/>
    </xf>
    <xf numFmtId="0" fontId="26" fillId="23" borderId="37" xfId="0" applyFont="1" applyFill="1" applyBorder="1" applyAlignment="1">
      <alignment horizontal="center" vertical="center"/>
    </xf>
    <xf numFmtId="0" fontId="24" fillId="0" borderId="37" xfId="124" applyFont="1" applyBorder="1" applyAlignment="1">
      <alignment horizontal="center" vertical="center"/>
    </xf>
    <xf numFmtId="0" fontId="24" fillId="0" borderId="37" xfId="0" applyFont="1" applyBorder="1" applyAlignment="1">
      <alignment horizontal="left" vertical="center"/>
    </xf>
    <xf numFmtId="0" fontId="24" fillId="0" borderId="37" xfId="124" applyFont="1" applyBorder="1" applyAlignment="1">
      <alignment horizontal="left" vertical="center" wrapText="1"/>
    </xf>
    <xf numFmtId="0" fontId="24" fillId="0" borderId="37" xfId="0" applyFont="1" applyBorder="1" applyAlignment="1">
      <alignment horizontal="center" vertical="center" wrapText="1"/>
    </xf>
    <xf numFmtId="0" fontId="24" fillId="23" borderId="37" xfId="0" applyFont="1" applyFill="1" applyBorder="1" applyAlignment="1">
      <alignment horizontal="center" vertical="center"/>
    </xf>
    <xf numFmtId="0" fontId="24" fillId="23" borderId="36" xfId="0" applyFont="1" applyFill="1" applyBorder="1" applyAlignment="1">
      <alignment horizontal="center" vertical="center"/>
    </xf>
    <xf numFmtId="4" fontId="84" fillId="61" borderId="54" xfId="0" applyNumberFormat="1" applyFont="1" applyFill="1" applyBorder="1" applyAlignment="1">
      <alignment horizontal="center" vertical="center"/>
    </xf>
    <xf numFmtId="4" fontId="27" fillId="0" borderId="54" xfId="0" applyNumberFormat="1" applyFont="1" applyBorder="1" applyAlignment="1">
      <alignment horizontal="center" vertical="center"/>
    </xf>
    <xf numFmtId="10" fontId="27" fillId="66" borderId="54" xfId="0" applyNumberFormat="1" applyFont="1" applyFill="1" applyBorder="1" applyAlignment="1">
      <alignment horizontal="center" vertical="center"/>
    </xf>
    <xf numFmtId="4" fontId="22" fillId="67" borderId="54" xfId="0" applyNumberFormat="1" applyFont="1" applyFill="1" applyBorder="1" applyAlignment="1">
      <alignment horizontal="center" vertical="center"/>
    </xf>
    <xf numFmtId="10" fontId="22" fillId="25" borderId="54" xfId="0" applyNumberFormat="1" applyFont="1" applyFill="1" applyBorder="1" applyAlignment="1">
      <alignment horizontal="center" vertical="center"/>
    </xf>
    <xf numFmtId="0" fontId="26" fillId="0" borderId="22" xfId="0" applyFont="1" applyBorder="1" applyAlignment="1">
      <alignment horizontal="center"/>
    </xf>
    <xf numFmtId="0" fontId="24" fillId="23" borderId="22" xfId="0" applyFont="1" applyFill="1" applyBorder="1" applyAlignment="1">
      <alignment horizontal="center"/>
    </xf>
    <xf numFmtId="0" fontId="24" fillId="23" borderId="19" xfId="0" applyFont="1" applyFill="1" applyBorder="1" applyAlignment="1">
      <alignment horizontal="center" vertical="center"/>
    </xf>
    <xf numFmtId="10" fontId="27" fillId="66" borderId="79" xfId="0" applyNumberFormat="1" applyFont="1" applyFill="1" applyBorder="1" applyAlignment="1">
      <alignment horizontal="center" vertical="center"/>
    </xf>
    <xf numFmtId="0" fontId="25" fillId="61" borderId="15" xfId="0" applyFont="1" applyFill="1" applyBorder="1" applyAlignment="1">
      <alignment horizontal="left" vertical="center"/>
    </xf>
    <xf numFmtId="0" fontId="25" fillId="61" borderId="10" xfId="0" applyFont="1" applyFill="1" applyBorder="1" applyAlignment="1">
      <alignment vertical="center"/>
    </xf>
    <xf numFmtId="0" fontId="26" fillId="61" borderId="15" xfId="0" applyFont="1" applyFill="1" applyBorder="1" applyAlignment="1">
      <alignment horizontal="left"/>
    </xf>
    <xf numFmtId="0" fontId="26" fillId="61" borderId="15" xfId="0" applyFont="1" applyFill="1" applyBorder="1"/>
    <xf numFmtId="0" fontId="25" fillId="61" borderId="15" xfId="0" applyFont="1" applyFill="1" applyBorder="1" applyAlignment="1">
      <alignment vertical="center"/>
    </xf>
    <xf numFmtId="0" fontId="26" fillId="61" borderId="15" xfId="0" applyFont="1" applyFill="1" applyBorder="1" applyAlignment="1">
      <alignment vertical="center"/>
    </xf>
    <xf numFmtId="0" fontId="25" fillId="61" borderId="10" xfId="0" applyFont="1" applyFill="1" applyBorder="1"/>
    <xf numFmtId="0" fontId="24" fillId="0" borderId="22" xfId="0" applyFont="1" applyBorder="1" applyAlignment="1">
      <alignment horizontal="left" vertical="center" wrapText="1"/>
    </xf>
    <xf numFmtId="0" fontId="26" fillId="0" borderId="20" xfId="0" applyFont="1" applyBorder="1" applyAlignment="1">
      <alignment horizontal="center"/>
    </xf>
    <xf numFmtId="0" fontId="24" fillId="0" borderId="20" xfId="0" applyFont="1" applyBorder="1" applyAlignment="1">
      <alignment horizontal="left" vertical="center"/>
    </xf>
    <xf numFmtId="0" fontId="56" fillId="0" borderId="12" xfId="0" applyFont="1" applyBorder="1" applyAlignment="1">
      <alignment horizontal="center"/>
    </xf>
    <xf numFmtId="0" fontId="56" fillId="0" borderId="20" xfId="0" applyFont="1" applyBorder="1" applyAlignment="1">
      <alignment horizontal="center"/>
    </xf>
    <xf numFmtId="0" fontId="56" fillId="0" borderId="22" xfId="0" applyFont="1" applyBorder="1" applyAlignment="1">
      <alignment horizontal="center"/>
    </xf>
    <xf numFmtId="0" fontId="56" fillId="0" borderId="16" xfId="0" applyFont="1" applyBorder="1" applyAlignment="1">
      <alignment horizontal="center"/>
    </xf>
    <xf numFmtId="0" fontId="45" fillId="0" borderId="16" xfId="0" applyFont="1" applyBorder="1" applyAlignment="1">
      <alignment horizontal="center" vertical="center"/>
    </xf>
    <xf numFmtId="0" fontId="24" fillId="0" borderId="16" xfId="0" applyFont="1" applyBorder="1" applyAlignment="1">
      <alignment horizontal="center" vertical="center" wrapText="1"/>
    </xf>
    <xf numFmtId="0" fontId="56" fillId="0" borderId="14" xfId="0" applyFont="1" applyBorder="1" applyAlignment="1">
      <alignment horizontal="center"/>
    </xf>
    <xf numFmtId="0" fontId="45" fillId="0" borderId="14" xfId="0" applyFont="1" applyBorder="1" applyAlignment="1">
      <alignment horizontal="center" vertical="center"/>
    </xf>
    <xf numFmtId="0" fontId="24" fillId="0" borderId="14" xfId="124" applyFont="1" applyBorder="1" applyAlignment="1">
      <alignment horizontal="center" vertical="center"/>
    </xf>
    <xf numFmtId="0" fontId="24" fillId="0" borderId="14" xfId="124" applyFont="1" applyBorder="1" applyAlignment="1">
      <alignment horizontal="left" vertical="center"/>
    </xf>
    <xf numFmtId="0" fontId="24" fillId="0" borderId="14" xfId="0" applyFont="1" applyBorder="1" applyAlignment="1">
      <alignment horizontal="center" vertical="center" wrapText="1"/>
    </xf>
    <xf numFmtId="0" fontId="24" fillId="0" borderId="12" xfId="124" applyFont="1" applyBorder="1" applyAlignment="1">
      <alignment horizontal="center" vertical="center"/>
    </xf>
    <xf numFmtId="0" fontId="24" fillId="0" borderId="12" xfId="124" applyFont="1" applyBorder="1" applyAlignment="1">
      <alignment horizontal="left" vertical="center"/>
    </xf>
    <xf numFmtId="0" fontId="24" fillId="0" borderId="16" xfId="124" applyFont="1" applyBorder="1" applyAlignment="1">
      <alignment horizontal="center" vertical="center"/>
    </xf>
    <xf numFmtId="0" fontId="24" fillId="0" borderId="16" xfId="124" applyFont="1" applyBorder="1" applyAlignment="1">
      <alignment horizontal="left" vertical="center"/>
    </xf>
    <xf numFmtId="0" fontId="45" fillId="0" borderId="20" xfId="0" applyFont="1" applyBorder="1" applyAlignment="1">
      <alignment horizontal="center" vertical="center"/>
    </xf>
    <xf numFmtId="0" fontId="24" fillId="0" borderId="20" xfId="124" applyFont="1" applyBorder="1" applyAlignment="1">
      <alignment horizontal="center" vertical="center"/>
    </xf>
    <xf numFmtId="0" fontId="24" fillId="0" borderId="20" xfId="124" applyFont="1" applyBorder="1" applyAlignment="1">
      <alignment horizontal="left" vertical="center"/>
    </xf>
    <xf numFmtId="4" fontId="22" fillId="67" borderId="41" xfId="106" applyNumberFormat="1" applyFont="1" applyFill="1" applyBorder="1" applyAlignment="1">
      <alignment horizontal="center" vertical="center" wrapText="1"/>
    </xf>
    <xf numFmtId="10" fontId="26" fillId="25" borderId="43" xfId="106" applyNumberFormat="1" applyFont="1" applyFill="1" applyBorder="1" applyAlignment="1">
      <alignment horizontal="center" vertical="center" wrapText="1"/>
    </xf>
    <xf numFmtId="9" fontId="22" fillId="0" borderId="54" xfId="0" applyNumberFormat="1" applyFont="1" applyBorder="1" applyAlignment="1">
      <alignment horizontal="center" vertical="center"/>
    </xf>
    <xf numFmtId="9" fontId="22" fillId="0" borderId="79" xfId="0" applyNumberFormat="1" applyFont="1" applyBorder="1" applyAlignment="1">
      <alignment horizontal="center" vertical="center"/>
    </xf>
    <xf numFmtId="9" fontId="22" fillId="0" borderId="77" xfId="0" applyNumberFormat="1" applyFont="1" applyBorder="1" applyAlignment="1">
      <alignment horizontal="center" vertical="center"/>
    </xf>
    <xf numFmtId="9" fontId="55" fillId="0" borderId="22" xfId="0" applyNumberFormat="1" applyFont="1" applyBorder="1" applyAlignment="1">
      <alignment horizontal="center" vertical="center"/>
    </xf>
    <xf numFmtId="9" fontId="55" fillId="0" borderId="12" xfId="0" applyNumberFormat="1" applyFont="1" applyBorder="1" applyAlignment="1">
      <alignment horizontal="center" vertical="center"/>
    </xf>
    <xf numFmtId="9" fontId="55" fillId="0" borderId="20" xfId="0" applyNumberFormat="1" applyFont="1" applyBorder="1" applyAlignment="1">
      <alignment horizontal="center" vertical="center"/>
    </xf>
    <xf numFmtId="9" fontId="55" fillId="0" borderId="54" xfId="0" applyNumberFormat="1" applyFont="1" applyBorder="1" applyAlignment="1">
      <alignment horizontal="center" vertical="center"/>
    </xf>
    <xf numFmtId="9" fontId="55" fillId="0" borderId="79" xfId="0" applyNumberFormat="1" applyFont="1" applyBorder="1" applyAlignment="1">
      <alignment horizontal="center" vertical="center"/>
    </xf>
    <xf numFmtId="9" fontId="55" fillId="0" borderId="77" xfId="0" applyNumberFormat="1" applyFont="1" applyBorder="1" applyAlignment="1">
      <alignment horizontal="center" vertical="center"/>
    </xf>
    <xf numFmtId="0" fontId="0" fillId="68" borderId="38" xfId="0" applyFill="1" applyBorder="1"/>
    <xf numFmtId="4" fontId="0" fillId="68" borderId="38" xfId="0" applyNumberFormat="1" applyFill="1" applyBorder="1"/>
    <xf numFmtId="2" fontId="0" fillId="0" borderId="38" xfId="0" applyNumberFormat="1" applyBorder="1"/>
    <xf numFmtId="0" fontId="0" fillId="0" borderId="38" xfId="0" applyBorder="1"/>
    <xf numFmtId="0" fontId="97" fillId="0" borderId="39" xfId="0" applyFont="1" applyBorder="1"/>
    <xf numFmtId="0" fontId="88" fillId="57" borderId="0" xfId="0" applyFont="1" applyFill="1"/>
    <xf numFmtId="0" fontId="0" fillId="57" borderId="0" xfId="0" applyFill="1"/>
    <xf numFmtId="4" fontId="0" fillId="57" borderId="0" xfId="0" applyNumberFormat="1" applyFill="1"/>
    <xf numFmtId="14" fontId="0" fillId="0" borderId="0" xfId="0" applyNumberFormat="1"/>
    <xf numFmtId="0" fontId="97" fillId="64" borderId="0" xfId="0" applyFont="1" applyFill="1"/>
    <xf numFmtId="0" fontId="0" fillId="64" borderId="38" xfId="0" applyFill="1" applyBorder="1"/>
    <xf numFmtId="4" fontId="0" fillId="64" borderId="38" xfId="0" applyNumberFormat="1" applyFill="1" applyBorder="1"/>
    <xf numFmtId="0" fontId="0" fillId="64" borderId="0" xfId="0" applyFill="1"/>
    <xf numFmtId="4" fontId="0" fillId="0" borderId="38" xfId="0" applyNumberFormat="1" applyBorder="1"/>
    <xf numFmtId="0" fontId="0" fillId="56" borderId="38" xfId="0" applyFill="1" applyBorder="1"/>
    <xf numFmtId="4" fontId="0" fillId="0" borderId="40" xfId="0" applyNumberFormat="1" applyBorder="1"/>
    <xf numFmtId="0" fontId="0" fillId="25" borderId="38" xfId="0" applyFill="1" applyBorder="1"/>
    <xf numFmtId="0" fontId="0" fillId="69" borderId="38" xfId="0" applyFill="1" applyBorder="1"/>
    <xf numFmtId="4" fontId="0" fillId="69" borderId="0" xfId="0" applyNumberFormat="1" applyFill="1"/>
    <xf numFmtId="4" fontId="0" fillId="69" borderId="38" xfId="0" applyNumberFormat="1" applyFill="1" applyBorder="1"/>
    <xf numFmtId="0" fontId="0" fillId="62" borderId="38" xfId="0" applyFill="1" applyBorder="1"/>
    <xf numFmtId="0" fontId="0" fillId="63" borderId="38" xfId="0" applyFill="1" applyBorder="1"/>
    <xf numFmtId="0" fontId="96" fillId="63" borderId="38" xfId="0" applyFont="1" applyFill="1" applyBorder="1"/>
    <xf numFmtId="4" fontId="96" fillId="0" borderId="38" xfId="0" applyNumberFormat="1" applyFont="1" applyBorder="1"/>
    <xf numFmtId="4" fontId="96" fillId="0" borderId="0" xfId="0" applyNumberFormat="1" applyFont="1"/>
    <xf numFmtId="0" fontId="88" fillId="0" borderId="52" xfId="0" applyFont="1" applyBorder="1"/>
    <xf numFmtId="0" fontId="0" fillId="57" borderId="38" xfId="0" applyFill="1" applyBorder="1"/>
    <xf numFmtId="4" fontId="0" fillId="57" borderId="80" xfId="0" applyNumberFormat="1" applyFill="1" applyBorder="1"/>
    <xf numFmtId="175" fontId="0" fillId="0" borderId="0" xfId="0" applyNumberFormat="1"/>
    <xf numFmtId="4" fontId="0" fillId="57" borderId="38" xfId="0" applyNumberFormat="1" applyFill="1" applyBorder="1"/>
    <xf numFmtId="4" fontId="23" fillId="69" borderId="0" xfId="104" applyNumberFormat="1" applyFont="1" applyFill="1"/>
    <xf numFmtId="0" fontId="0" fillId="69" borderId="0" xfId="0" applyFill="1"/>
    <xf numFmtId="0" fontId="0" fillId="58" borderId="38" xfId="0" applyFill="1" applyBorder="1"/>
    <xf numFmtId="4" fontId="0" fillId="58" borderId="38" xfId="0" applyNumberFormat="1" applyFill="1" applyBorder="1"/>
    <xf numFmtId="17" fontId="0" fillId="0" borderId="0" xfId="0" applyNumberFormat="1"/>
    <xf numFmtId="0" fontId="0" fillId="70" borderId="38" xfId="0" applyFill="1" applyBorder="1"/>
    <xf numFmtId="4" fontId="0" fillId="70" borderId="38" xfId="0" applyNumberFormat="1" applyFill="1" applyBorder="1"/>
    <xf numFmtId="169" fontId="0" fillId="0" borderId="0" xfId="0" applyNumberFormat="1"/>
    <xf numFmtId="0" fontId="97" fillId="58" borderId="0" xfId="0" applyFont="1" applyFill="1"/>
    <xf numFmtId="175" fontId="0" fillId="0" borderId="53" xfId="0" applyNumberFormat="1" applyBorder="1"/>
    <xf numFmtId="4" fontId="24" fillId="56" borderId="11" xfId="102" applyNumberFormat="1" applyFont="1" applyFill="1" applyBorder="1" applyAlignment="1">
      <alignment horizontal="center" vertical="center" wrapText="1"/>
    </xf>
    <xf numFmtId="4" fontId="84" fillId="56" borderId="77" xfId="0" applyNumberFormat="1" applyFont="1" applyFill="1" applyBorder="1" applyAlignment="1">
      <alignment horizontal="center" vertical="center"/>
    </xf>
    <xf numFmtId="0" fontId="25" fillId="71" borderId="11" xfId="0" applyFont="1" applyFill="1" applyBorder="1" applyAlignment="1">
      <alignment horizontal="left" vertical="center"/>
    </xf>
    <xf numFmtId="0" fontId="25" fillId="71" borderId="10" xfId="0" applyFont="1" applyFill="1" applyBorder="1" applyAlignment="1">
      <alignment horizontal="left" vertical="center"/>
    </xf>
    <xf numFmtId="0" fontId="25" fillId="71" borderId="15" xfId="0" applyFont="1" applyFill="1" applyBorder="1" applyAlignment="1">
      <alignment horizontal="center" vertical="center"/>
    </xf>
    <xf numFmtId="0" fontId="26" fillId="71" borderId="15" xfId="0" applyFont="1" applyFill="1" applyBorder="1" applyAlignment="1">
      <alignment horizontal="center" vertical="center"/>
    </xf>
    <xf numFmtId="0" fontId="55" fillId="71" borderId="15" xfId="0" applyFont="1" applyFill="1" applyBorder="1" applyAlignment="1">
      <alignment horizontal="center" vertical="center"/>
    </xf>
    <xf numFmtId="4" fontId="26" fillId="71" borderId="15" xfId="0" applyNumberFormat="1" applyFont="1" applyFill="1" applyBorder="1" applyAlignment="1">
      <alignment horizontal="center" vertical="center"/>
    </xf>
    <xf numFmtId="4" fontId="55" fillId="71" borderId="15" xfId="0" applyNumberFormat="1" applyFont="1" applyFill="1" applyBorder="1" applyAlignment="1">
      <alignment horizontal="center" vertical="center"/>
    </xf>
    <xf numFmtId="0" fontId="25" fillId="71" borderId="11" xfId="342" applyFont="1" applyFill="1" applyBorder="1" applyAlignment="1">
      <alignment vertical="center"/>
    </xf>
    <xf numFmtId="0" fontId="25" fillId="71" borderId="10" xfId="341" applyFont="1" applyFill="1" applyBorder="1" applyAlignment="1">
      <alignment vertical="center"/>
    </xf>
    <xf numFmtId="0" fontId="26" fillId="71" borderId="15" xfId="342" applyFont="1" applyFill="1" applyBorder="1" applyAlignment="1">
      <alignment vertical="center"/>
    </xf>
    <xf numFmtId="0" fontId="25" fillId="71" borderId="15" xfId="0" applyFont="1" applyFill="1" applyBorder="1" applyAlignment="1">
      <alignment horizontal="left" vertical="center"/>
    </xf>
    <xf numFmtId="0" fontId="45" fillId="71" borderId="15" xfId="0" applyFont="1" applyFill="1" applyBorder="1" applyAlignment="1">
      <alignment horizontal="center" vertical="center"/>
    </xf>
    <xf numFmtId="0" fontId="25" fillId="71" borderId="15" xfId="0" applyFont="1" applyFill="1" applyBorder="1" applyAlignment="1">
      <alignment horizontal="center" vertical="justify"/>
    </xf>
    <xf numFmtId="0" fontId="26" fillId="71" borderId="81" xfId="0" applyFont="1" applyFill="1" applyBorder="1" applyAlignment="1">
      <alignment vertical="center"/>
    </xf>
    <xf numFmtId="0" fontId="55" fillId="71" borderId="15" xfId="0" applyFont="1" applyFill="1" applyBorder="1" applyAlignment="1">
      <alignment vertical="center"/>
    </xf>
    <xf numFmtId="0" fontId="26" fillId="71" borderId="81" xfId="0" applyFont="1" applyFill="1" applyBorder="1" applyAlignment="1">
      <alignment horizontal="left" vertical="top"/>
    </xf>
    <xf numFmtId="0" fontId="22" fillId="71" borderId="15" xfId="0" applyFont="1" applyFill="1" applyBorder="1"/>
    <xf numFmtId="0" fontId="22" fillId="71" borderId="15" xfId="0" applyFont="1" applyFill="1" applyBorder="1" applyAlignment="1">
      <alignment vertical="center"/>
    </xf>
    <xf numFmtId="0" fontId="26" fillId="71" borderId="10" xfId="0" applyFont="1" applyFill="1" applyBorder="1" applyAlignment="1">
      <alignment vertical="center"/>
    </xf>
    <xf numFmtId="0" fontId="24" fillId="0" borderId="83" xfId="0" applyFont="1" applyBorder="1" applyAlignment="1">
      <alignment horizontal="center" vertical="center"/>
    </xf>
    <xf numFmtId="0" fontId="24" fillId="0" borderId="83" xfId="0" applyFont="1" applyBorder="1" applyAlignment="1">
      <alignment horizontal="left" vertical="center"/>
    </xf>
    <xf numFmtId="0" fontId="24" fillId="0" borderId="83" xfId="0" applyFont="1" applyBorder="1" applyAlignment="1">
      <alignment horizontal="left" vertical="center" wrapText="1"/>
    </xf>
    <xf numFmtId="0" fontId="24" fillId="0" borderId="83" xfId="0" applyFont="1" applyBorder="1" applyAlignment="1">
      <alignment horizontal="center" vertical="center" wrapText="1"/>
    </xf>
    <xf numFmtId="4" fontId="27" fillId="0" borderId="86" xfId="0" applyNumberFormat="1" applyFont="1" applyBorder="1" applyAlignment="1">
      <alignment horizontal="center" vertical="center"/>
    </xf>
    <xf numFmtId="0" fontId="25" fillId="71" borderId="10" xfId="0" applyFont="1" applyFill="1" applyBorder="1" applyAlignment="1">
      <alignment vertical="center"/>
    </xf>
    <xf numFmtId="0" fontId="26" fillId="71" borderId="15" xfId="0" applyFont="1" applyFill="1" applyBorder="1" applyAlignment="1">
      <alignment horizontal="left"/>
    </xf>
    <xf numFmtId="0" fontId="26" fillId="71" borderId="15" xfId="0" applyFont="1" applyFill="1" applyBorder="1"/>
    <xf numFmtId="0" fontId="25" fillId="71" borderId="15" xfId="0" applyFont="1" applyFill="1" applyBorder="1" applyAlignment="1">
      <alignment vertical="center"/>
    </xf>
    <xf numFmtId="0" fontId="25" fillId="71" borderId="10" xfId="0" applyFont="1" applyFill="1" applyBorder="1"/>
    <xf numFmtId="0" fontId="76" fillId="0" borderId="0" xfId="0" applyFont="1"/>
    <xf numFmtId="4" fontId="46" fillId="0" borderId="0" xfId="104" applyNumberFormat="1"/>
    <xf numFmtId="0" fontId="46" fillId="0" borderId="0" xfId="104"/>
    <xf numFmtId="0" fontId="27" fillId="0" borderId="90" xfId="104" applyFont="1" applyBorder="1" applyAlignment="1">
      <alignment horizontal="center" vertical="center" wrapText="1"/>
    </xf>
    <xf numFmtId="0" fontId="27" fillId="0" borderId="91" xfId="104" applyFont="1" applyBorder="1" applyAlignment="1">
      <alignment horizontal="center" vertical="center" wrapText="1"/>
    </xf>
    <xf numFmtId="0" fontId="27" fillId="0" borderId="91" xfId="104" applyFont="1" applyBorder="1" applyAlignment="1">
      <alignment horizontal="center" vertical="center"/>
    </xf>
    <xf numFmtId="0" fontId="45" fillId="61" borderId="93" xfId="104" applyFont="1" applyFill="1" applyBorder="1" applyAlignment="1">
      <alignment vertical="center" wrapText="1"/>
    </xf>
    <xf numFmtId="0" fontId="45" fillId="61" borderId="89" xfId="104" applyFont="1" applyFill="1" applyBorder="1" applyAlignment="1">
      <alignment vertical="center" wrapText="1"/>
    </xf>
    <xf numFmtId="0" fontId="45" fillId="61" borderId="89" xfId="104" applyFont="1" applyFill="1" applyBorder="1" applyAlignment="1">
      <alignment vertical="center"/>
    </xf>
    <xf numFmtId="0" fontId="45" fillId="61" borderId="94" xfId="104" applyFont="1" applyFill="1" applyBorder="1" applyAlignment="1">
      <alignment horizontal="center" vertical="center"/>
    </xf>
    <xf numFmtId="4" fontId="27" fillId="0" borderId="97" xfId="104" applyNumberFormat="1" applyFont="1" applyBorder="1" applyAlignment="1">
      <alignment horizontal="center" vertical="center" wrapText="1"/>
    </xf>
    <xf numFmtId="4" fontId="28" fillId="0" borderId="97" xfId="348" applyNumberFormat="1" applyFont="1" applyBorder="1" applyAlignment="1">
      <alignment horizontal="center" vertical="center"/>
    </xf>
    <xf numFmtId="4" fontId="27" fillId="61" borderId="97" xfId="0" applyNumberFormat="1" applyFont="1" applyFill="1" applyBorder="1" applyAlignment="1">
      <alignment horizontal="center" vertical="center"/>
    </xf>
    <xf numFmtId="4" fontId="28" fillId="61" borderId="97" xfId="0" applyNumberFormat="1" applyFont="1" applyFill="1" applyBorder="1" applyAlignment="1">
      <alignment horizontal="center" vertical="center"/>
    </xf>
    <xf numFmtId="4" fontId="27" fillId="61" borderId="77" xfId="0" applyNumberFormat="1" applyFont="1" applyFill="1" applyBorder="1" applyAlignment="1">
      <alignment horizontal="center" vertical="center"/>
    </xf>
    <xf numFmtId="4" fontId="28" fillId="61" borderId="77" xfId="0" applyNumberFormat="1" applyFont="1" applyFill="1" applyBorder="1" applyAlignment="1">
      <alignment horizontal="center" vertical="center"/>
    </xf>
    <xf numFmtId="4" fontId="28" fillId="0" borderId="77" xfId="348" applyNumberFormat="1" applyFont="1" applyBorder="1" applyAlignment="1">
      <alignment horizontal="center" vertical="center"/>
    </xf>
    <xf numFmtId="4" fontId="27" fillId="0" borderId="77" xfId="348" applyNumberFormat="1" applyFont="1" applyBorder="1" applyAlignment="1">
      <alignment horizontal="center" vertical="center"/>
    </xf>
    <xf numFmtId="166" fontId="27" fillId="0" borderId="98" xfId="347" applyNumberFormat="1" applyFont="1" applyBorder="1" applyAlignment="1">
      <alignment horizontal="center" vertical="center"/>
    </xf>
    <xf numFmtId="4" fontId="27" fillId="0" borderId="77" xfId="104" applyNumberFormat="1" applyFont="1" applyBorder="1" applyAlignment="1">
      <alignment horizontal="center" vertical="center" wrapText="1"/>
    </xf>
    <xf numFmtId="0" fontId="27" fillId="61" borderId="98" xfId="104" applyFont="1" applyFill="1" applyBorder="1"/>
    <xf numFmtId="4" fontId="27" fillId="61" borderId="71" xfId="0" applyNumberFormat="1" applyFont="1" applyFill="1" applyBorder="1" applyAlignment="1">
      <alignment horizontal="center" vertical="center"/>
    </xf>
    <xf numFmtId="4" fontId="28" fillId="61" borderId="71" xfId="0" applyNumberFormat="1" applyFont="1" applyFill="1" applyBorder="1" applyAlignment="1">
      <alignment horizontal="center" vertical="center"/>
    </xf>
    <xf numFmtId="4" fontId="27" fillId="0" borderId="71" xfId="0" applyNumberFormat="1" applyFont="1" applyBorder="1" applyAlignment="1">
      <alignment horizontal="center" vertical="center"/>
    </xf>
    <xf numFmtId="4" fontId="28" fillId="0" borderId="71" xfId="348" applyNumberFormat="1" applyFont="1" applyBorder="1" applyAlignment="1">
      <alignment horizontal="center" vertical="center"/>
    </xf>
    <xf numFmtId="4" fontId="27" fillId="0" borderId="71" xfId="348" applyNumberFormat="1" applyFont="1" applyBorder="1" applyAlignment="1">
      <alignment horizontal="center" vertical="center"/>
    </xf>
    <xf numFmtId="0" fontId="27" fillId="72" borderId="56" xfId="104" applyFont="1" applyFill="1" applyBorder="1" applyAlignment="1">
      <alignment horizontal="center" vertical="center" wrapText="1"/>
    </xf>
    <xf numFmtId="4" fontId="27" fillId="72" borderId="56" xfId="104" applyNumberFormat="1" applyFont="1" applyFill="1" applyBorder="1" applyAlignment="1">
      <alignment horizontal="center" vertical="center" wrapText="1"/>
    </xf>
    <xf numFmtId="0" fontId="47" fillId="72" borderId="56" xfId="104" applyFont="1" applyFill="1" applyBorder="1" applyAlignment="1">
      <alignment horizontal="center" vertical="center" wrapText="1"/>
    </xf>
    <xf numFmtId="4" fontId="47" fillId="72" borderId="56" xfId="347" applyNumberFormat="1" applyFont="1" applyFill="1" applyBorder="1" applyAlignment="1">
      <alignment horizontal="center" vertical="center"/>
    </xf>
    <xf numFmtId="4" fontId="27" fillId="72" borderId="56" xfId="347" applyNumberFormat="1" applyFont="1" applyFill="1" applyBorder="1" applyAlignment="1">
      <alignment horizontal="center" vertical="center"/>
    </xf>
    <xf numFmtId="166" fontId="27" fillId="72" borderId="56" xfId="347" applyNumberFormat="1" applyFont="1" applyFill="1" applyBorder="1" applyAlignment="1">
      <alignment horizontal="center" vertical="center"/>
    </xf>
    <xf numFmtId="166" fontId="27" fillId="72" borderId="101" xfId="347" applyNumberFormat="1" applyFont="1" applyFill="1" applyBorder="1" applyAlignment="1">
      <alignment horizontal="center" vertical="center"/>
    </xf>
    <xf numFmtId="4" fontId="27" fillId="0" borderId="103" xfId="104" applyNumberFormat="1" applyFont="1" applyBorder="1" applyAlignment="1">
      <alignment horizontal="center" vertical="center" wrapText="1"/>
    </xf>
    <xf numFmtId="4" fontId="28" fillId="0" borderId="103" xfId="348" applyNumberFormat="1" applyFont="1" applyBorder="1" applyAlignment="1">
      <alignment horizontal="center" vertical="center"/>
    </xf>
    <xf numFmtId="4" fontId="27" fillId="61" borderId="103" xfId="0" applyNumberFormat="1" applyFont="1" applyFill="1" applyBorder="1" applyAlignment="1">
      <alignment horizontal="center" vertical="center"/>
    </xf>
    <xf numFmtId="4" fontId="28" fillId="61" borderId="103" xfId="0" applyNumberFormat="1" applyFont="1" applyFill="1" applyBorder="1" applyAlignment="1">
      <alignment horizontal="center" vertical="center"/>
    </xf>
    <xf numFmtId="0" fontId="27" fillId="61" borderId="104" xfId="104" applyFont="1" applyFill="1" applyBorder="1"/>
    <xf numFmtId="166" fontId="28" fillId="0" borderId="103" xfId="348" applyNumberFormat="1" applyFont="1" applyBorder="1" applyAlignment="1">
      <alignment horizontal="center" vertical="center"/>
    </xf>
    <xf numFmtId="0" fontId="28" fillId="61" borderId="103" xfId="0" applyFont="1" applyFill="1" applyBorder="1"/>
    <xf numFmtId="0" fontId="28" fillId="61" borderId="77" xfId="0" applyFont="1" applyFill="1" applyBorder="1"/>
    <xf numFmtId="166" fontId="28" fillId="0" borderId="77" xfId="348" applyNumberFormat="1" applyFont="1" applyBorder="1" applyAlignment="1">
      <alignment horizontal="center" vertical="center"/>
    </xf>
    <xf numFmtId="0" fontId="51" fillId="61" borderId="77" xfId="0" applyFont="1" applyFill="1" applyBorder="1"/>
    <xf numFmtId="4" fontId="27" fillId="61" borderId="86" xfId="0" applyNumberFormat="1" applyFont="1" applyFill="1" applyBorder="1" applyAlignment="1">
      <alignment horizontal="center" vertical="center"/>
    </xf>
    <xf numFmtId="0" fontId="28" fillId="61" borderId="86" xfId="0" applyFont="1" applyFill="1" applyBorder="1"/>
    <xf numFmtId="166" fontId="28" fillId="0" borderId="86" xfId="348" applyNumberFormat="1" applyFont="1" applyBorder="1" applyAlignment="1">
      <alignment horizontal="center" vertical="center"/>
    </xf>
    <xf numFmtId="166" fontId="27" fillId="0" borderId="105" xfId="347" applyNumberFormat="1" applyFont="1" applyBorder="1" applyAlignment="1">
      <alignment horizontal="center" vertical="center"/>
    </xf>
    <xf numFmtId="0" fontId="22" fillId="0" borderId="0" xfId="104" applyFont="1" applyAlignment="1">
      <alignment horizontal="left" vertical="top" wrapText="1"/>
    </xf>
    <xf numFmtId="4" fontId="22" fillId="0" borderId="0" xfId="104" applyNumberFormat="1" applyFont="1" applyAlignment="1">
      <alignment horizontal="left" vertical="top" wrapText="1"/>
    </xf>
    <xf numFmtId="4" fontId="22" fillId="0" borderId="0" xfId="104" applyNumberFormat="1" applyFont="1" applyAlignment="1">
      <alignment vertical="top" wrapText="1"/>
    </xf>
    <xf numFmtId="4" fontId="25" fillId="0" borderId="0" xfId="104" applyNumberFormat="1" applyFont="1" applyAlignment="1">
      <alignment vertical="top" wrapText="1"/>
    </xf>
    <xf numFmtId="0" fontId="47" fillId="0" borderId="40" xfId="104" applyFont="1" applyBorder="1" applyAlignment="1">
      <alignment horizontal="center" vertical="center" wrapText="1"/>
    </xf>
    <xf numFmtId="0" fontId="47" fillId="0" borderId="40" xfId="106" applyFont="1" applyBorder="1" applyAlignment="1">
      <alignment horizontal="center" vertical="center"/>
    </xf>
    <xf numFmtId="4" fontId="27" fillId="0" borderId="39" xfId="104" applyNumberFormat="1" applyFont="1" applyBorder="1" applyAlignment="1">
      <alignment horizontal="center" vertical="center" wrapText="1"/>
    </xf>
    <xf numFmtId="4" fontId="45" fillId="0" borderId="38" xfId="104" applyNumberFormat="1" applyFont="1" applyBorder="1" applyAlignment="1">
      <alignment horizontal="center" vertical="center" wrapText="1"/>
    </xf>
    <xf numFmtId="4" fontId="27" fillId="0" borderId="38" xfId="104" applyNumberFormat="1" applyFont="1" applyBorder="1" applyAlignment="1">
      <alignment horizontal="center" vertical="center" wrapText="1"/>
    </xf>
    <xf numFmtId="166" fontId="136" fillId="0" borderId="38" xfId="347" applyNumberFormat="1" applyFont="1" applyBorder="1" applyAlignment="1">
      <alignment horizontal="center" vertical="center" wrapText="1"/>
    </xf>
    <xf numFmtId="0" fontId="47" fillId="61" borderId="38" xfId="104" applyFont="1" applyFill="1" applyBorder="1" applyAlignment="1">
      <alignment vertical="center" wrapText="1"/>
    </xf>
    <xf numFmtId="0" fontId="47" fillId="61" borderId="38" xfId="106" applyFont="1" applyFill="1" applyBorder="1" applyAlignment="1">
      <alignment vertical="center"/>
    </xf>
    <xf numFmtId="0" fontId="47" fillId="61" borderId="38" xfId="104" applyFont="1" applyFill="1" applyBorder="1" applyAlignment="1">
      <alignment horizontal="center" vertical="center"/>
    </xf>
    <xf numFmtId="0" fontId="137" fillId="72" borderId="57" xfId="105" applyFont="1" applyFill="1" applyBorder="1" applyAlignment="1">
      <alignment vertical="center" wrapText="1"/>
    </xf>
    <xf numFmtId="4" fontId="137" fillId="72" borderId="57" xfId="105" applyNumberFormat="1" applyFont="1" applyFill="1" applyBorder="1" applyAlignment="1">
      <alignment vertical="center" wrapText="1"/>
    </xf>
    <xf numFmtId="4" fontId="137" fillId="72" borderId="57" xfId="0" applyNumberFormat="1" applyFont="1" applyFill="1" applyBorder="1"/>
    <xf numFmtId="4" fontId="137" fillId="72" borderId="57" xfId="347" applyNumberFormat="1" applyFont="1" applyFill="1" applyBorder="1" applyAlignment="1">
      <alignment horizontal="center" vertical="center"/>
    </xf>
    <xf numFmtId="166" fontId="137" fillId="72" borderId="41" xfId="347" applyNumberFormat="1" applyFont="1" applyFill="1" applyBorder="1" applyAlignment="1">
      <alignment horizontal="center" vertical="center"/>
    </xf>
    <xf numFmtId="0" fontId="136" fillId="0" borderId="106" xfId="85" applyFont="1" applyBorder="1" applyAlignment="1">
      <alignment horizontal="left" vertical="center" wrapText="1"/>
    </xf>
    <xf numFmtId="0" fontId="136" fillId="0" borderId="106" xfId="85" applyFont="1" applyBorder="1" applyAlignment="1">
      <alignment horizontal="center" vertical="center" wrapText="1"/>
    </xf>
    <xf numFmtId="4" fontId="24" fillId="0" borderId="106" xfId="85" applyNumberFormat="1" applyFont="1" applyBorder="1" applyAlignment="1">
      <alignment horizontal="center" vertical="center" wrapText="1"/>
    </xf>
    <xf numFmtId="4" fontId="28" fillId="0" borderId="106" xfId="347" applyNumberFormat="1" applyFont="1" applyBorder="1" applyAlignment="1">
      <alignment horizontal="center" vertical="center"/>
    </xf>
    <xf numFmtId="4" fontId="24" fillId="61" borderId="106" xfId="0" applyNumberFormat="1" applyFont="1" applyFill="1" applyBorder="1"/>
    <xf numFmtId="4" fontId="28" fillId="61" borderId="106" xfId="0" applyNumberFormat="1" applyFont="1" applyFill="1" applyBorder="1"/>
    <xf numFmtId="0" fontId="136" fillId="61" borderId="106" xfId="0" applyFont="1" applyFill="1" applyBorder="1" applyAlignment="1">
      <alignment wrapText="1"/>
    </xf>
    <xf numFmtId="0" fontId="136" fillId="0" borderId="107" xfId="85" applyFont="1" applyBorder="1" applyAlignment="1">
      <alignment horizontal="left" vertical="center" wrapText="1"/>
    </xf>
    <xf numFmtId="0" fontId="136" fillId="0" borderId="107" xfId="85" applyFont="1" applyBorder="1" applyAlignment="1">
      <alignment horizontal="center" vertical="center" wrapText="1"/>
    </xf>
    <xf numFmtId="4" fontId="24" fillId="61" borderId="107" xfId="0" applyNumberFormat="1" applyFont="1" applyFill="1" applyBorder="1"/>
    <xf numFmtId="4" fontId="28" fillId="61" borderId="107" xfId="0" applyNumberFormat="1" applyFont="1" applyFill="1" applyBorder="1"/>
    <xf numFmtId="4" fontId="24" fillId="0" borderId="107" xfId="0" applyNumberFormat="1" applyFont="1" applyBorder="1" applyAlignment="1">
      <alignment horizontal="center" vertical="center"/>
    </xf>
    <xf numFmtId="4" fontId="28" fillId="0" borderId="107" xfId="347" applyNumberFormat="1" applyFont="1" applyBorder="1" applyAlignment="1">
      <alignment horizontal="center" vertical="center"/>
    </xf>
    <xf numFmtId="166" fontId="136" fillId="0" borderId="107" xfId="347" applyNumberFormat="1" applyFont="1" applyBorder="1" applyAlignment="1">
      <alignment horizontal="center" vertical="center" wrapText="1"/>
    </xf>
    <xf numFmtId="166" fontId="27" fillId="72" borderId="56" xfId="347" applyNumberFormat="1" applyFont="1" applyFill="1" applyBorder="1" applyAlignment="1">
      <alignment horizontal="center" vertical="center" wrapText="1"/>
    </xf>
    <xf numFmtId="0" fontId="27" fillId="61" borderId="108" xfId="104" applyFont="1" applyFill="1" applyBorder="1"/>
    <xf numFmtId="4" fontId="28" fillId="61" borderId="96" xfId="0" applyNumberFormat="1" applyFont="1" applyFill="1" applyBorder="1" applyAlignment="1">
      <alignment horizontal="center" vertical="center"/>
    </xf>
    <xf numFmtId="4" fontId="28" fillId="0" borderId="70" xfId="348" applyNumberFormat="1" applyFont="1" applyBorder="1" applyAlignment="1">
      <alignment horizontal="center" vertical="center"/>
    </xf>
    <xf numFmtId="4" fontId="28" fillId="61" borderId="70" xfId="0" applyNumberFormat="1" applyFont="1" applyFill="1" applyBorder="1" applyAlignment="1">
      <alignment horizontal="center" vertical="center"/>
    </xf>
    <xf numFmtId="0" fontId="27" fillId="61" borderId="110" xfId="104" applyFont="1" applyFill="1" applyBorder="1"/>
    <xf numFmtId="166" fontId="27" fillId="0" borderId="111" xfId="347" applyNumberFormat="1" applyFont="1" applyBorder="1" applyAlignment="1">
      <alignment horizontal="center" vertical="center"/>
    </xf>
    <xf numFmtId="0" fontId="27" fillId="61" borderId="111" xfId="104" applyFont="1" applyFill="1" applyBorder="1"/>
    <xf numFmtId="4" fontId="28" fillId="0" borderId="68" xfId="348" applyNumberFormat="1" applyFont="1" applyBorder="1" applyAlignment="1">
      <alignment horizontal="center" vertical="center"/>
    </xf>
    <xf numFmtId="166" fontId="27" fillId="0" borderId="112" xfId="347" applyNumberFormat="1" applyFont="1" applyBorder="1" applyAlignment="1">
      <alignment horizontal="center" vertical="center"/>
    </xf>
    <xf numFmtId="4" fontId="28" fillId="61" borderId="79" xfId="0" applyNumberFormat="1" applyFont="1" applyFill="1" applyBorder="1" applyAlignment="1">
      <alignment horizontal="center" vertical="center"/>
    </xf>
    <xf numFmtId="166" fontId="26" fillId="0" borderId="109" xfId="347" applyNumberFormat="1" applyFont="1" applyBorder="1" applyAlignment="1">
      <alignment horizontal="center" vertical="center" wrapText="1"/>
    </xf>
    <xf numFmtId="0" fontId="136" fillId="0" borderId="95" xfId="105" applyFont="1" applyBorder="1" applyAlignment="1">
      <alignment horizontal="center" vertical="center"/>
    </xf>
    <xf numFmtId="0" fontId="136" fillId="0" borderId="97" xfId="105" applyFont="1" applyBorder="1" applyAlignment="1">
      <alignment horizontal="left" vertical="center" wrapText="1"/>
    </xf>
    <xf numFmtId="0" fontId="136" fillId="0" borderId="97" xfId="104" applyFont="1" applyBorder="1" applyAlignment="1">
      <alignment horizontal="center" vertical="center" wrapText="1"/>
    </xf>
    <xf numFmtId="0" fontId="136" fillId="0" borderId="84" xfId="105" applyFont="1" applyBorder="1" applyAlignment="1">
      <alignment horizontal="center" vertical="center"/>
    </xf>
    <xf numFmtId="0" fontId="136" fillId="0" borderId="77" xfId="105" applyFont="1" applyBorder="1" applyAlignment="1">
      <alignment horizontal="left" vertical="center" wrapText="1"/>
    </xf>
    <xf numFmtId="0" fontId="136" fillId="0" borderId="77" xfId="104" applyFont="1" applyBorder="1" applyAlignment="1">
      <alignment horizontal="center" vertical="center" wrapText="1"/>
    </xf>
    <xf numFmtId="0" fontId="136" fillId="0" borderId="82" xfId="104" applyFont="1" applyBorder="1" applyAlignment="1">
      <alignment horizontal="center" vertical="center" wrapText="1"/>
    </xf>
    <xf numFmtId="0" fontId="136" fillId="0" borderId="99" xfId="105" applyFont="1" applyBorder="1" applyAlignment="1">
      <alignment horizontal="center" vertical="center"/>
    </xf>
    <xf numFmtId="0" fontId="136" fillId="0" borderId="71" xfId="105" applyFont="1" applyBorder="1" applyAlignment="1">
      <alignment horizontal="left" vertical="center" wrapText="1"/>
    </xf>
    <xf numFmtId="0" fontId="136" fillId="0" borderId="71" xfId="104" applyFont="1" applyBorder="1" applyAlignment="1">
      <alignment horizontal="center" vertical="center" wrapText="1"/>
    </xf>
    <xf numFmtId="0" fontId="136" fillId="72" borderId="100" xfId="105" applyFont="1" applyFill="1" applyBorder="1" applyAlignment="1">
      <alignment horizontal="center" vertical="center"/>
    </xf>
    <xf numFmtId="0" fontId="136" fillId="72" borderId="56" xfId="104" applyFont="1" applyFill="1" applyBorder="1" applyAlignment="1">
      <alignment horizontal="center" vertical="center" wrapText="1"/>
    </xf>
    <xf numFmtId="0" fontId="136" fillId="0" borderId="102" xfId="105" applyFont="1" applyBorder="1" applyAlignment="1">
      <alignment horizontal="center" vertical="center"/>
    </xf>
    <xf numFmtId="0" fontId="136" fillId="0" borderId="103" xfId="105" applyFont="1" applyBorder="1" applyAlignment="1">
      <alignment horizontal="left" vertical="center" wrapText="1"/>
    </xf>
    <xf numFmtId="0" fontId="136" fillId="0" borderId="103" xfId="104" applyFont="1" applyBorder="1" applyAlignment="1">
      <alignment horizontal="center" vertical="center" wrapText="1"/>
    </xf>
    <xf numFmtId="0" fontId="136" fillId="0" borderId="78" xfId="104" applyFont="1" applyBorder="1" applyAlignment="1">
      <alignment horizontal="center" vertical="center" wrapText="1"/>
    </xf>
    <xf numFmtId="0" fontId="136" fillId="0" borderId="85" xfId="105" applyFont="1" applyBorder="1" applyAlignment="1">
      <alignment horizontal="center" vertical="center"/>
    </xf>
    <xf numFmtId="0" fontId="136" fillId="0" borderId="86" xfId="104" applyFont="1" applyBorder="1" applyAlignment="1">
      <alignment horizontal="center" vertical="center" wrapText="1"/>
    </xf>
    <xf numFmtId="0" fontId="136" fillId="72" borderId="56" xfId="90" applyFont="1" applyFill="1" applyBorder="1" applyAlignment="1">
      <alignment horizontal="center" vertical="center"/>
    </xf>
    <xf numFmtId="0" fontId="45" fillId="72" borderId="56" xfId="90" applyFont="1" applyFill="1" applyBorder="1" applyAlignment="1">
      <alignment horizontal="center" vertical="center"/>
    </xf>
    <xf numFmtId="0" fontId="45" fillId="0" borderId="97" xfId="0" applyFont="1" applyBorder="1" applyAlignment="1">
      <alignment horizontal="center" vertical="center"/>
    </xf>
    <xf numFmtId="0" fontId="45" fillId="0" borderId="77" xfId="0" applyFont="1" applyBorder="1" applyAlignment="1">
      <alignment horizontal="center" vertical="center"/>
    </xf>
    <xf numFmtId="0" fontId="45" fillId="0" borderId="71" xfId="0" applyFont="1" applyBorder="1" applyAlignment="1">
      <alignment horizontal="center" vertical="center"/>
    </xf>
    <xf numFmtId="0" fontId="45" fillId="0" borderId="103" xfId="0" applyFont="1" applyBorder="1" applyAlignment="1">
      <alignment horizontal="center" vertical="center"/>
    </xf>
    <xf numFmtId="0" fontId="45" fillId="0" borderId="86" xfId="0" applyFont="1" applyBorder="1" applyAlignment="1">
      <alignment horizontal="center" vertical="center"/>
    </xf>
    <xf numFmtId="0" fontId="136" fillId="72" borderId="39" xfId="105" applyFont="1" applyFill="1" applyBorder="1" applyAlignment="1">
      <alignment horizontal="center" vertical="center"/>
    </xf>
    <xf numFmtId="0" fontId="136" fillId="72" borderId="56" xfId="105" applyFont="1" applyFill="1" applyBorder="1" applyAlignment="1">
      <alignment horizontal="left" vertical="center" wrapText="1"/>
    </xf>
    <xf numFmtId="0" fontId="136" fillId="0" borderId="86" xfId="105" applyFont="1" applyBorder="1" applyAlignment="1">
      <alignment horizontal="left" vertical="center" wrapText="1"/>
    </xf>
    <xf numFmtId="0" fontId="136" fillId="0" borderId="106" xfId="105" applyFont="1" applyBorder="1" applyAlignment="1">
      <alignment horizontal="center" vertical="center"/>
    </xf>
    <xf numFmtId="0" fontId="136" fillId="0" borderId="106" xfId="0" applyFont="1" applyBorder="1" applyAlignment="1">
      <alignment horizontal="center" vertical="center"/>
    </xf>
    <xf numFmtId="0" fontId="136" fillId="0" borderId="107" xfId="105" applyFont="1" applyBorder="1" applyAlignment="1">
      <alignment horizontal="center" vertical="center"/>
    </xf>
    <xf numFmtId="0" fontId="136" fillId="0" borderId="107" xfId="0" applyFont="1" applyBorder="1" applyAlignment="1">
      <alignment horizontal="center" vertical="center"/>
    </xf>
    <xf numFmtId="4" fontId="27" fillId="0" borderId="92" xfId="104" applyNumberFormat="1" applyFont="1" applyBorder="1" applyAlignment="1">
      <alignment horizontal="center" vertical="center" wrapText="1"/>
    </xf>
    <xf numFmtId="4" fontId="45" fillId="0" borderId="91" xfId="104" applyNumberFormat="1" applyFont="1" applyBorder="1" applyAlignment="1">
      <alignment horizontal="center" vertical="center" wrapText="1"/>
    </xf>
    <xf numFmtId="0" fontId="136" fillId="0" borderId="113" xfId="105" applyFont="1" applyBorder="1" applyAlignment="1">
      <alignment horizontal="center" vertical="center"/>
    </xf>
    <xf numFmtId="0" fontId="136" fillId="0" borderId="113" xfId="0" applyFont="1" applyBorder="1" applyAlignment="1">
      <alignment horizontal="center" vertical="center"/>
    </xf>
    <xf numFmtId="0" fontId="136" fillId="0" borderId="113" xfId="85" applyFont="1" applyBorder="1" applyAlignment="1">
      <alignment horizontal="left" vertical="center" wrapText="1"/>
    </xf>
    <xf numFmtId="0" fontId="136" fillId="0" borderId="113" xfId="85" applyFont="1" applyBorder="1" applyAlignment="1">
      <alignment horizontal="center" vertical="center" wrapText="1"/>
    </xf>
    <xf numFmtId="4" fontId="24" fillId="61" borderId="113" xfId="0" applyNumberFormat="1" applyFont="1" applyFill="1" applyBorder="1"/>
    <xf numFmtId="4" fontId="28" fillId="61" borderId="113" xfId="0" applyNumberFormat="1" applyFont="1" applyFill="1" applyBorder="1"/>
    <xf numFmtId="4" fontId="24" fillId="0" borderId="113" xfId="0" applyNumberFormat="1" applyFont="1" applyBorder="1" applyAlignment="1">
      <alignment horizontal="center" vertical="center"/>
    </xf>
    <xf numFmtId="4" fontId="28" fillId="0" borderId="113" xfId="347" applyNumberFormat="1" applyFont="1" applyBorder="1" applyAlignment="1">
      <alignment horizontal="center" vertical="center"/>
    </xf>
    <xf numFmtId="166" fontId="136" fillId="0" borderId="113" xfId="347" applyNumberFormat="1" applyFont="1" applyBorder="1" applyAlignment="1">
      <alignment horizontal="center" vertical="center" wrapText="1"/>
    </xf>
    <xf numFmtId="0" fontId="137" fillId="0" borderId="18" xfId="105" applyFont="1" applyBorder="1" applyAlignment="1">
      <alignment vertical="center" wrapText="1"/>
    </xf>
    <xf numFmtId="4" fontId="137" fillId="0" borderId="18" xfId="105" applyNumberFormat="1" applyFont="1" applyBorder="1" applyAlignment="1">
      <alignment vertical="center" wrapText="1"/>
    </xf>
    <xf numFmtId="4" fontId="93" fillId="0" borderId="18" xfId="0" applyNumberFormat="1" applyFont="1" applyBorder="1"/>
    <xf numFmtId="4" fontId="137" fillId="0" borderId="18" xfId="0" applyNumberFormat="1" applyFont="1" applyBorder="1"/>
    <xf numFmtId="4" fontId="93" fillId="0" borderId="18" xfId="347" applyNumberFormat="1" applyFont="1" applyBorder="1" applyAlignment="1">
      <alignment horizontal="center" vertical="center"/>
    </xf>
    <xf numFmtId="4" fontId="137" fillId="0" borderId="18" xfId="347" applyNumberFormat="1" applyFont="1" applyBorder="1" applyAlignment="1">
      <alignment horizontal="center" vertical="center"/>
    </xf>
    <xf numFmtId="166" fontId="137" fillId="0" borderId="18" xfId="347" applyNumberFormat="1" applyFont="1" applyBorder="1" applyAlignment="1">
      <alignment horizontal="center" vertical="center" wrapText="1"/>
    </xf>
    <xf numFmtId="4" fontId="46" fillId="0" borderId="18" xfId="104" applyNumberFormat="1" applyBorder="1"/>
    <xf numFmtId="0" fontId="46" fillId="0" borderId="18" xfId="104" applyBorder="1"/>
    <xf numFmtId="0" fontId="94" fillId="60" borderId="0" xfId="260" applyFont="1" applyFill="1" applyAlignment="1">
      <alignment horizontal="center" vertical="center"/>
    </xf>
    <xf numFmtId="0" fontId="95" fillId="60" borderId="0" xfId="260" applyFont="1" applyFill="1" applyAlignment="1">
      <alignment horizontal="center" vertical="center"/>
    </xf>
    <xf numFmtId="0" fontId="94" fillId="60" borderId="77" xfId="260" applyFont="1" applyFill="1" applyBorder="1" applyAlignment="1">
      <alignment horizontal="center" vertical="center"/>
    </xf>
    <xf numFmtId="0" fontId="24" fillId="0" borderId="114" xfId="0" applyFont="1" applyBorder="1" applyAlignment="1">
      <alignment horizontal="center" vertical="center"/>
    </xf>
    <xf numFmtId="0" fontId="24" fillId="0" borderId="114" xfId="0" applyFont="1" applyBorder="1" applyAlignment="1">
      <alignment horizontal="center" vertical="center" wrapText="1"/>
    </xf>
    <xf numFmtId="0" fontId="24" fillId="0" borderId="115" xfId="0" applyFont="1" applyBorder="1" applyAlignment="1">
      <alignment horizontal="center" vertical="center"/>
    </xf>
    <xf numFmtId="0" fontId="24" fillId="0" borderId="115" xfId="0" applyFont="1" applyBorder="1" applyAlignment="1">
      <alignment vertical="center" wrapText="1"/>
    </xf>
    <xf numFmtId="0" fontId="24" fillId="0" borderId="115" xfId="0" applyFont="1" applyBorder="1" applyAlignment="1">
      <alignment horizontal="left" vertical="center" wrapText="1"/>
    </xf>
    <xf numFmtId="0" fontId="24" fillId="0" borderId="115" xfId="0" applyFont="1" applyBorder="1" applyAlignment="1">
      <alignment horizontal="center" vertical="center" wrapText="1"/>
    </xf>
    <xf numFmtId="0" fontId="22" fillId="0" borderId="83" xfId="0" applyFont="1" applyBorder="1" applyAlignment="1">
      <alignment vertical="distributed" wrapText="1"/>
    </xf>
    <xf numFmtId="0" fontId="22" fillId="0" borderId="114" xfId="0" applyFont="1" applyBorder="1" applyAlignment="1">
      <alignment vertical="distributed" wrapText="1"/>
    </xf>
    <xf numFmtId="0" fontId="80" fillId="0" borderId="83" xfId="225" applyFont="1" applyBorder="1" applyAlignment="1">
      <alignment vertical="center"/>
    </xf>
    <xf numFmtId="0" fontId="27" fillId="0" borderId="83" xfId="0" applyFont="1" applyBorder="1" applyAlignment="1">
      <alignment vertical="center" wrapText="1"/>
    </xf>
    <xf numFmtId="41" fontId="76" fillId="0" borderId="23" xfId="0" applyNumberFormat="1" applyFont="1" applyBorder="1" applyAlignment="1">
      <alignment horizontal="center"/>
    </xf>
    <xf numFmtId="0" fontId="28" fillId="0" borderId="23" xfId="0" applyFont="1" applyBorder="1" applyAlignment="1">
      <alignment horizontal="center" vertical="top"/>
    </xf>
    <xf numFmtId="0" fontId="76" fillId="0" borderId="83" xfId="0" applyFont="1" applyBorder="1" applyAlignment="1">
      <alignment horizontal="center" vertical="center"/>
    </xf>
    <xf numFmtId="0" fontId="28" fillId="0" borderId="83" xfId="0" applyFont="1" applyBorder="1" applyAlignment="1">
      <alignment horizontal="center" vertical="center"/>
    </xf>
    <xf numFmtId="0" fontId="26" fillId="0" borderId="117" xfId="0" applyFont="1" applyBorder="1" applyAlignment="1">
      <alignment horizontal="center"/>
    </xf>
    <xf numFmtId="0" fontId="26" fillId="0" borderId="117" xfId="0" applyFont="1" applyBorder="1" applyAlignment="1">
      <alignment horizontal="center" vertical="center"/>
    </xf>
    <xf numFmtId="0" fontId="26" fillId="0" borderId="83" xfId="0" applyFont="1" applyBorder="1" applyAlignment="1">
      <alignment horizontal="center"/>
    </xf>
    <xf numFmtId="0" fontId="26" fillId="0" borderId="83" xfId="0" applyFont="1" applyBorder="1" applyAlignment="1">
      <alignment horizontal="center" vertical="center"/>
    </xf>
    <xf numFmtId="0" fontId="26" fillId="0" borderId="115" xfId="0" applyFont="1" applyBorder="1" applyAlignment="1">
      <alignment horizontal="center" vertical="center"/>
    </xf>
    <xf numFmtId="0" fontId="85" fillId="0" borderId="23" xfId="0" applyFont="1" applyBorder="1" applyAlignment="1">
      <alignment horizontal="center"/>
    </xf>
    <xf numFmtId="0" fontId="26" fillId="0" borderId="23" xfId="0" applyFont="1" applyBorder="1" applyAlignment="1">
      <alignment horizontal="center" vertical="center"/>
    </xf>
    <xf numFmtId="0" fontId="28" fillId="0" borderId="23" xfId="0" applyFont="1" applyBorder="1" applyAlignment="1">
      <alignment horizontal="center" vertical="center"/>
    </xf>
    <xf numFmtId="0" fontId="28" fillId="0" borderId="117" xfId="0" applyFont="1" applyBorder="1" applyAlignment="1">
      <alignment horizontal="center" vertical="center"/>
    </xf>
    <xf numFmtId="0" fontId="28" fillId="0" borderId="115" xfId="0" applyFont="1" applyBorder="1" applyAlignment="1">
      <alignment horizontal="center" vertical="center"/>
    </xf>
    <xf numFmtId="0" fontId="28" fillId="56" borderId="11" xfId="0" applyFont="1" applyFill="1" applyBorder="1" applyAlignment="1">
      <alignment horizontal="center" vertical="center"/>
    </xf>
    <xf numFmtId="0" fontId="93" fillId="60" borderId="23" xfId="0" applyFont="1" applyFill="1" applyBorder="1" applyAlignment="1">
      <alignment horizontal="left" vertical="center"/>
    </xf>
    <xf numFmtId="0" fontId="102" fillId="60" borderId="18" xfId="0" applyFont="1" applyFill="1" applyBorder="1" applyAlignment="1">
      <alignment horizontal="center" vertical="justify"/>
    </xf>
    <xf numFmtId="0" fontId="25" fillId="71" borderId="119" xfId="0" applyFont="1" applyFill="1" applyBorder="1" applyAlignment="1">
      <alignment horizontal="left" vertical="center"/>
    </xf>
    <xf numFmtId="0" fontId="25" fillId="71" borderId="118" xfId="0" applyFont="1" applyFill="1" applyBorder="1" applyAlignment="1">
      <alignment horizontal="left" vertical="center"/>
    </xf>
    <xf numFmtId="0" fontId="25" fillId="71" borderId="120" xfId="0" applyFont="1" applyFill="1" applyBorder="1" applyAlignment="1">
      <alignment horizontal="center" vertical="center"/>
    </xf>
    <xf numFmtId="0" fontId="55" fillId="71" borderId="120" xfId="0" applyFont="1" applyFill="1" applyBorder="1" applyAlignment="1">
      <alignment horizontal="center" vertical="justify"/>
    </xf>
    <xf numFmtId="0" fontId="25" fillId="60" borderId="18" xfId="0" applyFont="1" applyFill="1" applyBorder="1" applyAlignment="1">
      <alignment horizontal="center" vertical="center"/>
    </xf>
    <xf numFmtId="0" fontId="45" fillId="60" borderId="0" xfId="260" applyFont="1" applyFill="1" applyAlignment="1">
      <alignment horizontal="center" vertical="center"/>
    </xf>
    <xf numFmtId="0" fontId="52" fillId="0" borderId="117" xfId="342" applyFont="1" applyBorder="1" applyAlignment="1">
      <alignment horizontal="center" vertical="center"/>
    </xf>
    <xf numFmtId="0" fontId="28" fillId="0" borderId="117" xfId="342" applyFont="1" applyBorder="1" applyAlignment="1">
      <alignment horizontal="center" vertical="center"/>
    </xf>
    <xf numFmtId="0" fontId="4" fillId="0" borderId="117" xfId="343" applyBorder="1"/>
    <xf numFmtId="0" fontId="24" fillId="0" borderId="117" xfId="0" applyFont="1" applyBorder="1" applyAlignment="1">
      <alignment horizontal="center" vertical="center"/>
    </xf>
    <xf numFmtId="0" fontId="24" fillId="0" borderId="117" xfId="0" applyFont="1" applyBorder="1" applyAlignment="1">
      <alignment vertical="center" wrapText="1"/>
    </xf>
    <xf numFmtId="0" fontId="24" fillId="0" borderId="117" xfId="0" applyFont="1" applyBorder="1" applyAlignment="1">
      <alignment horizontal="center" vertical="center" wrapText="1"/>
    </xf>
    <xf numFmtId="0" fontId="22" fillId="0" borderId="117" xfId="148" applyFont="1" applyBorder="1" applyAlignment="1">
      <alignment horizontal="center" vertical="center"/>
    </xf>
    <xf numFmtId="0" fontId="22" fillId="0" borderId="117" xfId="0" applyFont="1" applyBorder="1" applyAlignment="1">
      <alignment horizontal="center" vertical="center"/>
    </xf>
    <xf numFmtId="4" fontId="84" fillId="56" borderId="117" xfId="0" applyNumberFormat="1" applyFont="1" applyFill="1" applyBorder="1" applyAlignment="1">
      <alignment horizontal="center" vertical="center"/>
    </xf>
    <xf numFmtId="0" fontId="52" fillId="0" borderId="83" xfId="342" applyFont="1" applyBorder="1" applyAlignment="1">
      <alignment horizontal="center" vertical="center"/>
    </xf>
    <xf numFmtId="0" fontId="28" fillId="0" borderId="83" xfId="342" applyFont="1" applyBorder="1" applyAlignment="1">
      <alignment horizontal="center" vertical="center"/>
    </xf>
    <xf numFmtId="0" fontId="4" fillId="0" borderId="83" xfId="343" applyBorder="1"/>
    <xf numFmtId="0" fontId="24" fillId="0" borderId="83" xfId="0" applyFont="1" applyBorder="1" applyAlignment="1">
      <alignment vertical="center" wrapText="1"/>
    </xf>
    <xf numFmtId="0" fontId="22" fillId="0" borderId="83" xfId="148" applyFont="1" applyBorder="1" applyAlignment="1">
      <alignment horizontal="center" vertical="center"/>
    </xf>
    <xf numFmtId="0" fontId="22" fillId="0" borderId="83" xfId="0" applyFont="1" applyBorder="1" applyAlignment="1">
      <alignment horizontal="center" vertical="center"/>
    </xf>
    <xf numFmtId="0" fontId="22" fillId="0" borderId="83" xfId="0" applyFont="1" applyBorder="1" applyAlignment="1">
      <alignment horizontal="center"/>
    </xf>
    <xf numFmtId="4" fontId="84" fillId="56" borderId="83" xfId="0" applyNumberFormat="1" applyFont="1" applyFill="1" applyBorder="1" applyAlignment="1">
      <alignment horizontal="center" vertical="center"/>
    </xf>
    <xf numFmtId="0" fontId="24" fillId="0" borderId="83" xfId="121" applyFont="1" applyBorder="1" applyAlignment="1">
      <alignment wrapText="1"/>
    </xf>
    <xf numFmtId="0" fontId="52" fillId="0" borderId="121" xfId="342" applyFont="1" applyBorder="1" applyAlignment="1">
      <alignment horizontal="center" vertical="center"/>
    </xf>
    <xf numFmtId="0" fontId="28" fillId="0" borderId="121" xfId="342" applyFont="1" applyBorder="1" applyAlignment="1">
      <alignment horizontal="center" vertical="center"/>
    </xf>
    <xf numFmtId="0" fontId="4" fillId="0" borderId="121" xfId="343" applyBorder="1"/>
    <xf numFmtId="0" fontId="24" fillId="0" borderId="121" xfId="0" applyFont="1" applyBorder="1" applyAlignment="1">
      <alignment horizontal="center" vertical="center"/>
    </xf>
    <xf numFmtId="0" fontId="24" fillId="0" borderId="121" xfId="121" applyFont="1" applyBorder="1" applyAlignment="1">
      <alignment wrapText="1"/>
    </xf>
    <xf numFmtId="0" fontId="22" fillId="0" borderId="121" xfId="0" applyFont="1" applyBorder="1" applyAlignment="1">
      <alignment horizontal="center"/>
    </xf>
    <xf numFmtId="0" fontId="22" fillId="0" borderId="121" xfId="148" applyFont="1" applyBorder="1" applyAlignment="1">
      <alignment horizontal="center" vertical="center"/>
    </xf>
    <xf numFmtId="0" fontId="22" fillId="0" borderId="121" xfId="0" applyFont="1" applyBorder="1" applyAlignment="1">
      <alignment horizontal="center" vertical="center"/>
    </xf>
    <xf numFmtId="4" fontId="84" fillId="56" borderId="121" xfId="0" applyNumberFormat="1" applyFont="1" applyFill="1" applyBorder="1" applyAlignment="1">
      <alignment horizontal="center" vertical="center"/>
    </xf>
    <xf numFmtId="0" fontId="24" fillId="0" borderId="83" xfId="148" applyFont="1" applyBorder="1" applyAlignment="1">
      <alignment horizontal="center" vertical="center"/>
    </xf>
    <xf numFmtId="0" fontId="106" fillId="0" borderId="83" xfId="342" applyFont="1" applyBorder="1" applyAlignment="1">
      <alignment horizontal="center" vertical="center"/>
    </xf>
    <xf numFmtId="0" fontId="24" fillId="0" borderId="121" xfId="0" applyFont="1" applyBorder="1" applyAlignment="1">
      <alignment vertical="center" wrapText="1"/>
    </xf>
    <xf numFmtId="0" fontId="24" fillId="0" borderId="121" xfId="0" applyFont="1" applyBorder="1" applyAlignment="1">
      <alignment horizontal="center" vertical="center" wrapText="1"/>
    </xf>
    <xf numFmtId="0" fontId="106" fillId="0" borderId="121" xfId="342" applyFont="1" applyBorder="1" applyAlignment="1">
      <alignment horizontal="center" vertical="center"/>
    </xf>
    <xf numFmtId="0" fontId="52" fillId="0" borderId="114" xfId="342" applyFont="1" applyBorder="1" applyAlignment="1">
      <alignment horizontal="center" vertical="center"/>
    </xf>
    <xf numFmtId="0" fontId="28" fillId="0" borderId="114" xfId="342" applyFont="1" applyBorder="1" applyAlignment="1">
      <alignment horizontal="center" vertical="center"/>
    </xf>
    <xf numFmtId="0" fontId="24" fillId="0" borderId="114" xfId="148" applyFont="1" applyBorder="1" applyAlignment="1">
      <alignment horizontal="center" vertical="center"/>
    </xf>
    <xf numFmtId="0" fontId="24" fillId="0" borderId="114" xfId="0" applyFont="1" applyBorder="1" applyAlignment="1">
      <alignment vertical="center" wrapText="1"/>
    </xf>
    <xf numFmtId="0" fontId="22" fillId="0" borderId="114" xfId="148" applyFont="1" applyBorder="1" applyAlignment="1">
      <alignment horizontal="center" vertical="center"/>
    </xf>
    <xf numFmtId="0" fontId="22" fillId="0" borderId="114" xfId="0" applyFont="1" applyBorder="1" applyAlignment="1">
      <alignment horizontal="center" vertical="center"/>
    </xf>
    <xf numFmtId="0" fontId="106" fillId="0" borderId="114" xfId="342" applyFont="1" applyBorder="1" applyAlignment="1">
      <alignment horizontal="center" vertical="center"/>
    </xf>
    <xf numFmtId="4" fontId="84" fillId="56" borderId="114" xfId="0" applyNumberFormat="1" applyFont="1" applyFill="1" applyBorder="1" applyAlignment="1">
      <alignment horizontal="center" vertical="center"/>
    </xf>
    <xf numFmtId="0" fontId="55" fillId="71" borderId="33" xfId="0" applyFont="1" applyFill="1" applyBorder="1" applyAlignment="1">
      <alignment vertical="center"/>
    </xf>
    <xf numFmtId="0" fontId="52" fillId="0" borderId="115" xfId="342" applyFont="1" applyBorder="1" applyAlignment="1">
      <alignment horizontal="center" vertical="center"/>
    </xf>
    <xf numFmtId="0" fontId="28" fillId="0" borderId="115" xfId="342" applyFont="1" applyBorder="1" applyAlignment="1">
      <alignment horizontal="center" vertical="center"/>
    </xf>
    <xf numFmtId="0" fontId="24" fillId="0" borderId="115" xfId="148" applyFont="1" applyBorder="1" applyAlignment="1">
      <alignment horizontal="center" vertical="center"/>
    </xf>
    <xf numFmtId="0" fontId="22" fillId="0" borderId="115" xfId="148" applyFont="1" applyBorder="1" applyAlignment="1">
      <alignment horizontal="center" vertical="center"/>
    </xf>
    <xf numFmtId="0" fontId="22" fillId="0" borderId="115" xfId="0" applyFont="1" applyBorder="1" applyAlignment="1">
      <alignment horizontal="center" vertical="center"/>
    </xf>
    <xf numFmtId="0" fontId="106" fillId="0" borderId="115" xfId="342" applyFont="1" applyBorder="1" applyAlignment="1">
      <alignment horizontal="center" vertical="center"/>
    </xf>
    <xf numFmtId="4" fontId="84" fillId="56" borderId="115" xfId="0" applyNumberFormat="1" applyFont="1" applyFill="1" applyBorder="1" applyAlignment="1">
      <alignment horizontal="center" vertical="center"/>
    </xf>
    <xf numFmtId="0" fontId="22" fillId="71" borderId="33" xfId="0" applyFont="1" applyFill="1" applyBorder="1"/>
    <xf numFmtId="0" fontId="94" fillId="60" borderId="122" xfId="342" applyFont="1" applyFill="1" applyBorder="1" applyAlignment="1">
      <alignment vertical="center"/>
    </xf>
    <xf numFmtId="0" fontId="24" fillId="0" borderId="117" xfId="0" applyFont="1" applyBorder="1" applyAlignment="1">
      <alignment horizontal="left" vertical="center"/>
    </xf>
    <xf numFmtId="0" fontId="24" fillId="0" borderId="117" xfId="0" applyFont="1" applyBorder="1" applyAlignment="1">
      <alignment vertical="center"/>
    </xf>
    <xf numFmtId="0" fontId="24" fillId="23" borderId="117" xfId="0" applyFont="1" applyFill="1" applyBorder="1" applyAlignment="1">
      <alignment horizontal="center" vertical="center"/>
    </xf>
    <xf numFmtId="0" fontId="24" fillId="23" borderId="117" xfId="0" applyFont="1" applyFill="1" applyBorder="1" applyAlignment="1">
      <alignment horizontal="center"/>
    </xf>
    <xf numFmtId="0" fontId="24" fillId="0" borderId="83" xfId="0" applyFont="1" applyBorder="1" applyAlignment="1">
      <alignment vertical="center"/>
    </xf>
    <xf numFmtId="0" fontId="24" fillId="23" borderId="83" xfId="0" applyFont="1" applyFill="1" applyBorder="1" applyAlignment="1">
      <alignment horizontal="center" vertical="center"/>
    </xf>
    <xf numFmtId="0" fontId="24" fillId="23" borderId="83" xfId="0" applyFont="1" applyFill="1" applyBorder="1" applyAlignment="1">
      <alignment horizontal="center"/>
    </xf>
    <xf numFmtId="0" fontId="26" fillId="0" borderId="121" xfId="0" applyFont="1" applyBorder="1" applyAlignment="1">
      <alignment horizontal="center"/>
    </xf>
    <xf numFmtId="0" fontId="28" fillId="0" borderId="121" xfId="0" applyFont="1" applyBorder="1" applyAlignment="1">
      <alignment horizontal="center" vertical="center"/>
    </xf>
    <xf numFmtId="0" fontId="26" fillId="0" borderId="121" xfId="0" applyFont="1" applyBorder="1" applyAlignment="1">
      <alignment horizontal="center" vertical="center"/>
    </xf>
    <xf numFmtId="0" fontId="24" fillId="0" borderId="121" xfId="0" applyFont="1" applyBorder="1" applyAlignment="1">
      <alignment horizontal="left" vertical="center"/>
    </xf>
    <xf numFmtId="0" fontId="24" fillId="0" borderId="121" xfId="0" applyFont="1" applyBorder="1" applyAlignment="1">
      <alignment vertical="center"/>
    </xf>
    <xf numFmtId="0" fontId="24" fillId="23" borderId="121" xfId="0" applyFont="1" applyFill="1" applyBorder="1" applyAlignment="1">
      <alignment horizontal="center" vertical="center"/>
    </xf>
    <xf numFmtId="0" fontId="24" fillId="23" borderId="121" xfId="0" applyFont="1" applyFill="1" applyBorder="1" applyAlignment="1">
      <alignment horizontal="center"/>
    </xf>
    <xf numFmtId="0" fontId="25" fillId="71" borderId="33" xfId="0" applyFont="1" applyFill="1" applyBorder="1" applyAlignment="1">
      <alignment vertical="center"/>
    </xf>
    <xf numFmtId="0" fontId="56" fillId="0" borderId="117" xfId="0" applyFont="1" applyBorder="1" applyAlignment="1">
      <alignment horizontal="center"/>
    </xf>
    <xf numFmtId="0" fontId="45" fillId="0" borderId="117" xfId="0" applyFont="1" applyBorder="1" applyAlignment="1">
      <alignment horizontal="center" vertical="center"/>
    </xf>
    <xf numFmtId="0" fontId="24" fillId="0" borderId="117" xfId="124" applyFont="1" applyBorder="1" applyAlignment="1">
      <alignment horizontal="center" vertical="center"/>
    </xf>
    <xf numFmtId="0" fontId="24" fillId="0" borderId="117" xfId="124" applyFont="1" applyBorder="1" applyAlignment="1">
      <alignment horizontal="left" vertical="center"/>
    </xf>
    <xf numFmtId="0" fontId="56" fillId="0" borderId="83" xfId="0" applyFont="1" applyBorder="1" applyAlignment="1">
      <alignment horizontal="center"/>
    </xf>
    <xf numFmtId="0" fontId="45" fillId="0" borderId="83" xfId="0" applyFont="1" applyBorder="1" applyAlignment="1">
      <alignment horizontal="center" vertical="center"/>
    </xf>
    <xf numFmtId="0" fontId="24" fillId="0" borderId="83" xfId="124" applyFont="1" applyBorder="1" applyAlignment="1">
      <alignment horizontal="center" vertical="center"/>
    </xf>
    <xf numFmtId="0" fontId="24" fillId="0" borderId="83" xfId="124" applyFont="1" applyBorder="1" applyAlignment="1">
      <alignment horizontal="left" vertical="center"/>
    </xf>
    <xf numFmtId="0" fontId="56" fillId="0" borderId="121" xfId="0" applyFont="1" applyBorder="1" applyAlignment="1">
      <alignment horizontal="center"/>
    </xf>
    <xf numFmtId="0" fontId="45" fillId="0" borderId="121" xfId="0" applyFont="1" applyBorder="1" applyAlignment="1">
      <alignment horizontal="center" vertical="center"/>
    </xf>
    <xf numFmtId="0" fontId="24" fillId="0" borderId="121" xfId="124" applyFont="1" applyBorder="1" applyAlignment="1">
      <alignment horizontal="center" vertical="center"/>
    </xf>
    <xf numFmtId="0" fontId="24" fillId="0" borderId="121" xfId="124" applyFont="1" applyBorder="1" applyAlignment="1">
      <alignment horizontal="left" vertical="center"/>
    </xf>
    <xf numFmtId="0" fontId="24" fillId="0" borderId="117" xfId="0" applyFont="1" applyBorder="1" applyAlignment="1">
      <alignment horizontal="left" vertical="center" wrapText="1"/>
    </xf>
    <xf numFmtId="0" fontId="26" fillId="71" borderId="33" xfId="0" applyFont="1" applyFill="1" applyBorder="1"/>
    <xf numFmtId="41" fontId="76" fillId="0" borderId="83" xfId="0" applyNumberFormat="1" applyFont="1" applyBorder="1" applyAlignment="1">
      <alignment horizontal="center" vertical="center"/>
    </xf>
    <xf numFmtId="0" fontId="80" fillId="0" borderId="83" xfId="0" applyFont="1" applyBorder="1" applyAlignment="1">
      <alignment horizontal="left" vertical="center" wrapText="1"/>
    </xf>
    <xf numFmtId="0" fontId="50" fillId="0" borderId="83" xfId="0" applyFont="1" applyBorder="1" applyAlignment="1">
      <alignment horizontal="left" vertical="center" wrapText="1"/>
    </xf>
    <xf numFmtId="41" fontId="76" fillId="0" borderId="123" xfId="0" applyNumberFormat="1" applyFont="1" applyBorder="1" applyAlignment="1">
      <alignment horizontal="center" vertical="center"/>
    </xf>
    <xf numFmtId="0" fontId="28" fillId="0" borderId="123" xfId="0" applyFont="1" applyBorder="1" applyAlignment="1">
      <alignment horizontal="center" vertical="center"/>
    </xf>
    <xf numFmtId="0" fontId="26" fillId="0" borderId="123" xfId="0" applyFont="1" applyBorder="1" applyAlignment="1">
      <alignment horizontal="center" vertical="center"/>
    </xf>
    <xf numFmtId="0" fontId="24" fillId="0" borderId="123" xfId="0" applyFont="1" applyBorder="1" applyAlignment="1">
      <alignment horizontal="center" vertical="center"/>
    </xf>
    <xf numFmtId="0" fontId="80" fillId="0" borderId="123" xfId="0" applyFont="1" applyBorder="1" applyAlignment="1">
      <alignment horizontal="left" vertical="center" wrapText="1"/>
    </xf>
    <xf numFmtId="0" fontId="50" fillId="0" borderId="123" xfId="0" applyFont="1" applyBorder="1" applyAlignment="1">
      <alignment horizontal="left" vertical="center" wrapText="1"/>
    </xf>
    <xf numFmtId="0" fontId="27" fillId="0" borderId="83" xfId="0" applyFont="1" applyBorder="1" applyAlignment="1">
      <alignment horizontal="left" vertical="center" wrapText="1"/>
    </xf>
    <xf numFmtId="41" fontId="76" fillId="0" borderId="115" xfId="0" applyNumberFormat="1" applyFont="1" applyBorder="1" applyAlignment="1">
      <alignment horizontal="center" vertical="center"/>
    </xf>
    <xf numFmtId="0" fontId="27" fillId="0" borderId="115" xfId="0" applyFont="1" applyBorder="1" applyAlignment="1">
      <alignment horizontal="left" vertical="center" wrapText="1"/>
    </xf>
    <xf numFmtId="41" fontId="76" fillId="0" borderId="114" xfId="0" applyNumberFormat="1" applyFont="1" applyBorder="1" applyAlignment="1">
      <alignment horizontal="center" vertical="center"/>
    </xf>
    <xf numFmtId="0" fontId="28" fillId="0" borderId="114" xfId="0" applyFont="1" applyBorder="1" applyAlignment="1">
      <alignment horizontal="center" vertical="center"/>
    </xf>
    <xf numFmtId="0" fontId="26" fillId="0" borderId="114" xfId="0" applyFont="1" applyBorder="1" applyAlignment="1">
      <alignment horizontal="center" vertical="center"/>
    </xf>
    <xf numFmtId="0" fontId="80" fillId="0" borderId="114" xfId="0" applyFont="1" applyBorder="1" applyAlignment="1">
      <alignment horizontal="left" vertical="center" wrapText="1"/>
    </xf>
    <xf numFmtId="0" fontId="50" fillId="0" borderId="114" xfId="0" applyFont="1" applyBorder="1" applyAlignment="1">
      <alignment horizontal="left" vertical="center" wrapText="1"/>
    </xf>
    <xf numFmtId="0" fontId="45" fillId="71" borderId="33" xfId="0" applyFont="1" applyFill="1" applyBorder="1" applyAlignment="1">
      <alignment horizontal="center" vertical="center"/>
    </xf>
    <xf numFmtId="0" fontId="80" fillId="0" borderId="83" xfId="260" applyFont="1" applyBorder="1" applyAlignment="1">
      <alignment horizontal="center" vertical="center"/>
    </xf>
    <xf numFmtId="0" fontId="24" fillId="0" borderId="83" xfId="224" applyFont="1" applyFill="1" applyBorder="1" applyAlignment="1">
      <alignment vertical="center" wrapText="1"/>
    </xf>
    <xf numFmtId="0" fontId="80" fillId="0" borderId="83" xfId="260" applyFont="1" applyBorder="1" applyAlignment="1">
      <alignment vertical="center" wrapText="1"/>
    </xf>
    <xf numFmtId="0" fontId="80" fillId="0" borderId="83" xfId="258" applyFont="1" applyBorder="1" applyAlignment="1">
      <alignment vertical="center"/>
    </xf>
    <xf numFmtId="0" fontId="80" fillId="0" borderId="115" xfId="258" applyFont="1" applyBorder="1" applyAlignment="1">
      <alignment vertical="center"/>
    </xf>
    <xf numFmtId="0" fontId="27" fillId="0" borderId="115" xfId="0" applyFont="1" applyBorder="1" applyAlignment="1">
      <alignment vertical="center" wrapText="1"/>
    </xf>
    <xf numFmtId="0" fontId="27" fillId="0" borderId="114" xfId="0" applyFont="1" applyBorder="1" applyAlignment="1">
      <alignment vertical="center" wrapText="1"/>
    </xf>
    <xf numFmtId="0" fontId="28" fillId="0" borderId="83" xfId="176" applyFont="1" applyBorder="1" applyAlignment="1">
      <alignment horizontal="center" vertical="center"/>
    </xf>
    <xf numFmtId="0" fontId="12" fillId="0" borderId="83" xfId="259" applyBorder="1"/>
    <xf numFmtId="0" fontId="28" fillId="0" borderId="115" xfId="176" applyFont="1" applyBorder="1" applyAlignment="1">
      <alignment horizontal="center" vertical="center"/>
    </xf>
    <xf numFmtId="0" fontId="12" fillId="0" borderId="115" xfId="259" applyBorder="1"/>
    <xf numFmtId="0" fontId="80" fillId="0" borderId="115" xfId="260" applyFont="1" applyBorder="1" applyAlignment="1">
      <alignment horizontal="center" vertical="center"/>
    </xf>
    <xf numFmtId="0" fontId="24" fillId="0" borderId="115" xfId="224" applyFont="1" applyFill="1" applyBorder="1" applyAlignment="1">
      <alignment vertical="center" wrapText="1"/>
    </xf>
    <xf numFmtId="0" fontId="80" fillId="0" borderId="115" xfId="260" applyFont="1" applyBorder="1" applyAlignment="1">
      <alignment vertical="center" wrapText="1"/>
    </xf>
    <xf numFmtId="0" fontId="24" fillId="0" borderId="115" xfId="260" applyFont="1" applyBorder="1" applyAlignment="1">
      <alignment horizontal="center" vertical="center"/>
    </xf>
    <xf numFmtId="0" fontId="24" fillId="0" borderId="114" xfId="0" applyFont="1" applyBorder="1" applyAlignment="1">
      <alignment vertical="center"/>
    </xf>
    <xf numFmtId="0" fontId="28" fillId="0" borderId="114" xfId="176" applyFont="1" applyBorder="1" applyAlignment="1">
      <alignment horizontal="center" vertical="center"/>
    </xf>
    <xf numFmtId="0" fontId="12" fillId="0" borderId="114" xfId="259" applyBorder="1"/>
    <xf numFmtId="0" fontId="80" fillId="0" borderId="114" xfId="260" applyFont="1" applyBorder="1" applyAlignment="1">
      <alignment horizontal="center" vertical="center"/>
    </xf>
    <xf numFmtId="0" fontId="24" fillId="0" borderId="114" xfId="224" applyFont="1" applyFill="1" applyBorder="1" applyAlignment="1">
      <alignment vertical="center" wrapText="1"/>
    </xf>
    <xf numFmtId="0" fontId="80" fillId="0" borderId="114" xfId="260" applyFont="1" applyBorder="1" applyAlignment="1">
      <alignment vertical="center" wrapText="1"/>
    </xf>
    <xf numFmtId="0" fontId="25" fillId="71" borderId="33" xfId="0" applyFont="1" applyFill="1" applyBorder="1" applyAlignment="1">
      <alignment horizontal="center" vertical="justify"/>
    </xf>
    <xf numFmtId="0" fontId="26" fillId="71" borderId="33" xfId="0" applyFont="1" applyFill="1" applyBorder="1" applyAlignment="1">
      <alignment horizontal="center" vertical="center"/>
    </xf>
    <xf numFmtId="0" fontId="93" fillId="60" borderId="50" xfId="176" applyFont="1" applyFill="1" applyBorder="1" applyAlignment="1">
      <alignment horizontal="left" vertical="center"/>
    </xf>
    <xf numFmtId="0" fontId="95" fillId="60" borderId="50" xfId="260" applyFont="1" applyFill="1" applyBorder="1" applyAlignment="1">
      <alignment horizontal="center" vertical="center"/>
    </xf>
    <xf numFmtId="0" fontId="26" fillId="60" borderId="50" xfId="260" applyFont="1" applyFill="1" applyBorder="1" applyAlignment="1">
      <alignment horizontal="center" vertical="center"/>
    </xf>
    <xf numFmtId="0" fontId="94" fillId="60" borderId="79" xfId="260" applyFont="1" applyFill="1" applyBorder="1" applyAlignment="1">
      <alignment horizontal="center" vertical="center"/>
    </xf>
    <xf numFmtId="1" fontId="24" fillId="0" borderId="83" xfId="0" applyNumberFormat="1" applyFont="1" applyBorder="1" applyAlignment="1">
      <alignment horizontal="center" vertical="center" wrapText="1"/>
    </xf>
    <xf numFmtId="0" fontId="22" fillId="0" borderId="83" xfId="0" applyFont="1" applyBorder="1" applyAlignment="1">
      <alignment vertical="center" wrapText="1"/>
    </xf>
    <xf numFmtId="0" fontId="76" fillId="0" borderId="114" xfId="0" applyFont="1" applyBorder="1" applyAlignment="1">
      <alignment horizontal="center" vertical="center"/>
    </xf>
    <xf numFmtId="0" fontId="45" fillId="0" borderId="114" xfId="0" applyFont="1" applyBorder="1" applyAlignment="1">
      <alignment horizontal="center" vertical="center"/>
    </xf>
    <xf numFmtId="1" fontId="24" fillId="0" borderId="114" xfId="0" applyNumberFormat="1" applyFont="1" applyBorder="1" applyAlignment="1">
      <alignment horizontal="center" vertical="center" wrapText="1"/>
    </xf>
    <xf numFmtId="0" fontId="25" fillId="71" borderId="33" xfId="0" applyFont="1" applyFill="1" applyBorder="1" applyAlignment="1">
      <alignment horizontal="center" vertical="center"/>
    </xf>
    <xf numFmtId="0" fontId="94" fillId="60" borderId="18" xfId="0" applyFont="1" applyFill="1" applyBorder="1" applyAlignment="1">
      <alignment horizontal="center" vertical="center"/>
    </xf>
    <xf numFmtId="0" fontId="102" fillId="60" borderId="18" xfId="0" applyFont="1" applyFill="1" applyBorder="1" applyAlignment="1">
      <alignment horizontal="center" vertical="center"/>
    </xf>
    <xf numFmtId="0" fontId="26" fillId="60" borderId="18" xfId="0" applyFont="1" applyFill="1" applyBorder="1" applyAlignment="1">
      <alignment horizontal="center" vertical="center"/>
    </xf>
    <xf numFmtId="0" fontId="94" fillId="60" borderId="78" xfId="0" applyFont="1" applyFill="1" applyBorder="1" applyAlignment="1">
      <alignment horizontal="center" vertical="center"/>
    </xf>
    <xf numFmtId="0" fontId="25" fillId="60" borderId="50" xfId="260" applyFont="1" applyFill="1" applyBorder="1" applyAlignment="1">
      <alignment horizontal="center" vertical="center"/>
    </xf>
    <xf numFmtId="0" fontId="93" fillId="60" borderId="124" xfId="260" applyFont="1" applyFill="1" applyBorder="1" applyAlignment="1">
      <alignment horizontal="center" vertical="center"/>
    </xf>
    <xf numFmtId="0" fontId="22" fillId="0" borderId="83" xfId="0" applyFont="1" applyBorder="1" applyAlignment="1">
      <alignment vertical="top" wrapText="1"/>
    </xf>
    <xf numFmtId="0" fontId="80" fillId="0" borderId="83" xfId="0" applyFont="1" applyBorder="1" applyAlignment="1">
      <alignment horizontal="center" vertical="center" wrapText="1"/>
    </xf>
    <xf numFmtId="0" fontId="106" fillId="0" borderId="83" xfId="0" applyFont="1" applyBorder="1" applyAlignment="1">
      <alignment vertical="top" wrapText="1"/>
    </xf>
    <xf numFmtId="0" fontId="93" fillId="60" borderId="37" xfId="0" applyFont="1" applyFill="1" applyBorder="1" applyAlignment="1">
      <alignment horizontal="left" vertical="center"/>
    </xf>
    <xf numFmtId="0" fontId="102" fillId="60" borderId="0" xfId="0" applyFont="1" applyFill="1" applyAlignment="1">
      <alignment horizontal="center" vertical="center"/>
    </xf>
    <xf numFmtId="0" fontId="77" fillId="0" borderId="83" xfId="0" applyFont="1" applyBorder="1" applyAlignment="1">
      <alignment horizontal="center" vertical="center"/>
    </xf>
    <xf numFmtId="41" fontId="78" fillId="0" borderId="83" xfId="0" applyNumberFormat="1" applyFont="1" applyBorder="1" applyAlignment="1">
      <alignment horizontal="center" vertical="center"/>
    </xf>
    <xf numFmtId="0" fontId="79" fillId="0" borderId="83" xfId="0" applyFont="1" applyBorder="1" applyAlignment="1">
      <alignment horizontal="center" vertical="center"/>
    </xf>
    <xf numFmtId="0" fontId="24" fillId="0" borderId="83" xfId="224" applyFont="1" applyFill="1" applyBorder="1" applyAlignment="1">
      <alignment horizontal="left" vertical="center"/>
    </xf>
    <xf numFmtId="0" fontId="52" fillId="0" borderId="83" xfId="176" applyFont="1" applyBorder="1" applyAlignment="1">
      <alignment horizontal="center" vertical="center"/>
    </xf>
    <xf numFmtId="0" fontId="81" fillId="0" borderId="83" xfId="0" applyFont="1" applyBorder="1" applyAlignment="1">
      <alignment horizontal="center" vertical="center"/>
    </xf>
    <xf numFmtId="0" fontId="81" fillId="0" borderId="83" xfId="0" applyFont="1" applyBorder="1" applyAlignment="1">
      <alignment vertical="center" wrapText="1"/>
    </xf>
    <xf numFmtId="0" fontId="104" fillId="0" borderId="83" xfId="0" applyFont="1" applyBorder="1" applyAlignment="1">
      <alignment vertical="center" wrapText="1"/>
    </xf>
    <xf numFmtId="0" fontId="52" fillId="0" borderId="83" xfId="341" applyFont="1" applyBorder="1" applyAlignment="1">
      <alignment horizontal="center" vertical="center"/>
    </xf>
    <xf numFmtId="0" fontId="24" fillId="0" borderId="83" xfId="148" applyFont="1" applyBorder="1" applyAlignment="1">
      <alignment vertical="center" wrapText="1"/>
    </xf>
    <xf numFmtId="0" fontId="24" fillId="23" borderId="83" xfId="148" applyFont="1" applyFill="1" applyBorder="1" applyAlignment="1">
      <alignment horizontal="center" vertical="center"/>
    </xf>
    <xf numFmtId="0" fontId="28" fillId="0" borderId="83" xfId="341" applyFont="1" applyBorder="1" applyAlignment="1">
      <alignment horizontal="center" vertical="center"/>
    </xf>
    <xf numFmtId="0" fontId="80" fillId="0" borderId="83" xfId="342" applyFont="1" applyBorder="1" applyAlignment="1">
      <alignment horizontal="center" vertical="center"/>
    </xf>
    <xf numFmtId="0" fontId="24" fillId="0" borderId="83" xfId="344" applyFont="1" applyBorder="1" applyAlignment="1">
      <alignment vertical="center" wrapText="1"/>
    </xf>
    <xf numFmtId="0" fontId="24" fillId="0" borderId="83" xfId="342" applyFont="1" applyBorder="1" applyAlignment="1">
      <alignment vertical="center" wrapText="1"/>
    </xf>
    <xf numFmtId="0" fontId="80" fillId="0" borderId="83" xfId="342" applyFont="1" applyBorder="1" applyAlignment="1">
      <alignment vertical="center" wrapText="1"/>
    </xf>
    <xf numFmtId="0" fontId="79" fillId="0" borderId="83" xfId="0" applyFont="1" applyBorder="1" applyAlignment="1">
      <alignment horizontal="center"/>
    </xf>
    <xf numFmtId="0" fontId="28" fillId="0" borderId="83" xfId="0" applyFont="1" applyBorder="1" applyAlignment="1">
      <alignment horizontal="center"/>
    </xf>
    <xf numFmtId="0" fontId="47" fillId="0" borderId="83" xfId="0" applyFont="1" applyBorder="1" applyAlignment="1">
      <alignment horizontal="center"/>
    </xf>
    <xf numFmtId="0" fontId="78" fillId="0" borderId="83" xfId="0" applyFont="1" applyBorder="1" applyAlignment="1">
      <alignment horizontal="center" vertical="center"/>
    </xf>
    <xf numFmtId="0" fontId="76" fillId="0" borderId="115" xfId="0" applyFont="1" applyBorder="1" applyAlignment="1">
      <alignment horizontal="center" vertical="center"/>
    </xf>
    <xf numFmtId="0" fontId="24" fillId="0" borderId="115" xfId="0" applyFont="1" applyBorder="1" applyAlignment="1">
      <alignment vertical="center"/>
    </xf>
    <xf numFmtId="0" fontId="22" fillId="0" borderId="115" xfId="0" applyFont="1" applyBorder="1" applyAlignment="1">
      <alignment vertical="center" wrapText="1"/>
    </xf>
    <xf numFmtId="0" fontId="52" fillId="0" borderId="114" xfId="341" applyFont="1" applyBorder="1" applyAlignment="1">
      <alignment horizontal="center" vertical="center"/>
    </xf>
    <xf numFmtId="0" fontId="28" fillId="0" borderId="114" xfId="341" applyFont="1" applyBorder="1" applyAlignment="1">
      <alignment horizontal="center" vertical="center"/>
    </xf>
    <xf numFmtId="0" fontId="4" fillId="0" borderId="114" xfId="343" applyBorder="1"/>
    <xf numFmtId="0" fontId="80" fillId="0" borderId="114" xfId="342" applyFont="1" applyBorder="1" applyAlignment="1">
      <alignment horizontal="center" vertical="center"/>
    </xf>
    <xf numFmtId="0" fontId="80" fillId="0" borderId="114" xfId="342" applyFont="1" applyBorder="1" applyAlignment="1">
      <alignment vertical="center"/>
    </xf>
    <xf numFmtId="0" fontId="26" fillId="71" borderId="33" xfId="342" applyFont="1" applyFill="1" applyBorder="1" applyAlignment="1">
      <alignment vertical="center"/>
    </xf>
    <xf numFmtId="0" fontId="24" fillId="0" borderId="11" xfId="0" applyFont="1" applyBorder="1" applyAlignment="1">
      <alignment horizontal="center" vertical="center"/>
    </xf>
    <xf numFmtId="0" fontId="24" fillId="0" borderId="11" xfId="0" applyFont="1" applyBorder="1" applyAlignment="1">
      <alignment horizontal="left" vertical="center"/>
    </xf>
    <xf numFmtId="0" fontId="22" fillId="0" borderId="11" xfId="0" applyFont="1" applyBorder="1" applyAlignment="1">
      <alignment vertical="distributed" wrapText="1"/>
    </xf>
    <xf numFmtId="0" fontId="24" fillId="0" borderId="23" xfId="0" applyFont="1" applyBorder="1" applyAlignment="1">
      <alignment horizontal="center" vertical="center"/>
    </xf>
    <xf numFmtId="0" fontId="22" fillId="0" borderId="83" xfId="0" applyFont="1" applyBorder="1" applyAlignment="1">
      <alignment vertical="center"/>
    </xf>
    <xf numFmtId="0" fontId="24" fillId="0" borderId="83" xfId="85" applyFont="1" applyBorder="1" applyAlignment="1" applyProtection="1">
      <alignment horizontal="center" vertical="center"/>
      <protection locked="0"/>
    </xf>
    <xf numFmtId="0" fontId="75" fillId="0" borderId="83" xfId="0" applyFont="1" applyBorder="1" applyAlignment="1">
      <alignment horizontal="left" vertical="center" wrapText="1"/>
    </xf>
    <xf numFmtId="0" fontId="22" fillId="0" borderId="83" xfId="0" applyFont="1" applyBorder="1"/>
    <xf numFmtId="0" fontId="81" fillId="0" borderId="83" xfId="0" applyFont="1" applyBorder="1" applyAlignment="1">
      <alignment horizontal="left" vertical="center"/>
    </xf>
    <xf numFmtId="0" fontId="78" fillId="0" borderId="115" xfId="0" applyFont="1" applyBorder="1" applyAlignment="1">
      <alignment horizontal="center" vertical="center"/>
    </xf>
    <xf numFmtId="0" fontId="22" fillId="0" borderId="115" xfId="0" applyFont="1" applyBorder="1" applyAlignment="1">
      <alignment vertical="center"/>
    </xf>
    <xf numFmtId="0" fontId="24" fillId="0" borderId="115" xfId="85" applyFont="1" applyBorder="1" applyAlignment="1" applyProtection="1">
      <alignment horizontal="center" vertical="center"/>
      <protection locked="0"/>
    </xf>
    <xf numFmtId="4" fontId="26" fillId="71" borderId="33" xfId="0" applyNumberFormat="1" applyFont="1" applyFill="1" applyBorder="1" applyAlignment="1">
      <alignment horizontal="center" vertical="center"/>
    </xf>
    <xf numFmtId="41" fontId="78" fillId="0" borderId="115" xfId="0" applyNumberFormat="1" applyFont="1" applyBorder="1" applyAlignment="1">
      <alignment horizontal="center" vertical="center"/>
    </xf>
    <xf numFmtId="0" fontId="79" fillId="0" borderId="115" xfId="0" applyFont="1" applyBorder="1" applyAlignment="1">
      <alignment horizontal="center" vertical="center"/>
    </xf>
    <xf numFmtId="0" fontId="22" fillId="0" borderId="114" xfId="0" applyFont="1" applyBorder="1" applyAlignment="1">
      <alignment vertical="center"/>
    </xf>
    <xf numFmtId="0" fontId="24" fillId="0" borderId="114" xfId="85" applyFont="1" applyBorder="1" applyAlignment="1" applyProtection="1">
      <alignment horizontal="center" vertical="center"/>
      <protection locked="0"/>
    </xf>
    <xf numFmtId="0" fontId="27" fillId="0" borderId="114" xfId="0" applyFont="1" applyBorder="1" applyAlignment="1">
      <alignment horizontal="left" vertical="center" wrapText="1"/>
    </xf>
    <xf numFmtId="0" fontId="28" fillId="0" borderId="83" xfId="0" applyFont="1" applyBorder="1" applyAlignment="1">
      <alignment horizontal="center" vertical="top"/>
    </xf>
    <xf numFmtId="0" fontId="77" fillId="0" borderId="114" xfId="0" applyFont="1" applyBorder="1" applyAlignment="1">
      <alignment horizontal="center" vertical="center"/>
    </xf>
    <xf numFmtId="0" fontId="28" fillId="0" borderId="115" xfId="0" applyFont="1" applyBorder="1" applyAlignment="1">
      <alignment horizontal="center" vertical="top"/>
    </xf>
    <xf numFmtId="0" fontId="77" fillId="0" borderId="114" xfId="0" applyFont="1" applyBorder="1" applyAlignment="1">
      <alignment horizontal="center" vertical="top"/>
    </xf>
    <xf numFmtId="0" fontId="28" fillId="0" borderId="114" xfId="0" applyFont="1" applyBorder="1" applyAlignment="1">
      <alignment horizontal="center" vertical="top"/>
    </xf>
    <xf numFmtId="0" fontId="22" fillId="0" borderId="114" xfId="0" applyFont="1" applyBorder="1" applyAlignment="1">
      <alignment vertical="center" wrapText="1"/>
    </xf>
    <xf numFmtId="0" fontId="24" fillId="0" borderId="114" xfId="0" applyFont="1" applyBorder="1" applyAlignment="1">
      <alignment horizontal="center" vertical="top"/>
    </xf>
    <xf numFmtId="0" fontId="77" fillId="0" borderId="83" xfId="0" applyFont="1" applyBorder="1" applyAlignment="1">
      <alignment horizontal="center"/>
    </xf>
    <xf numFmtId="41" fontId="78" fillId="0" borderId="114" xfId="0" applyNumberFormat="1" applyFont="1" applyBorder="1" applyAlignment="1">
      <alignment horizontal="center" vertical="center"/>
    </xf>
    <xf numFmtId="0" fontId="93" fillId="60" borderId="116" xfId="0" applyFont="1" applyFill="1" applyBorder="1" applyAlignment="1">
      <alignment horizontal="center" vertical="center"/>
    </xf>
    <xf numFmtId="0" fontId="25" fillId="71" borderId="125" xfId="0" applyFont="1" applyFill="1" applyBorder="1" applyAlignment="1">
      <alignment horizontal="center" vertical="center"/>
    </xf>
    <xf numFmtId="0" fontId="22" fillId="0" borderId="0" xfId="0" applyFont="1" applyAlignment="1">
      <alignment vertical="center" wrapText="1"/>
    </xf>
    <xf numFmtId="0" fontId="22" fillId="0" borderId="0" xfId="0" applyFont="1" applyAlignment="1">
      <alignment vertical="center"/>
    </xf>
    <xf numFmtId="0" fontId="25" fillId="0" borderId="0" xfId="0" applyFont="1" applyAlignment="1">
      <alignment vertical="center" wrapText="1"/>
    </xf>
    <xf numFmtId="0" fontId="26" fillId="0" borderId="0" xfId="0" applyFont="1" applyAlignment="1">
      <alignment horizontal="right"/>
    </xf>
    <xf numFmtId="0" fontId="86" fillId="0" borderId="0" xfId="0" applyFont="1" applyAlignment="1">
      <alignment horizontal="center"/>
    </xf>
    <xf numFmtId="0" fontId="83" fillId="0" borderId="0" xfId="0" applyFont="1"/>
    <xf numFmtId="166" fontId="91" fillId="0" borderId="0" xfId="104" applyNumberFormat="1" applyFont="1" applyAlignment="1">
      <alignment horizontal="right" vertical="top" wrapText="1"/>
    </xf>
    <xf numFmtId="14" fontId="25" fillId="0" borderId="50" xfId="0" applyNumberFormat="1" applyFont="1" applyBorder="1" applyAlignment="1">
      <alignment horizontal="left" vertical="center" wrapText="1"/>
    </xf>
    <xf numFmtId="0" fontId="22" fillId="0" borderId="0" xfId="0" applyFont="1" applyAlignment="1">
      <alignment horizontal="center" vertical="top" wrapText="1"/>
    </xf>
    <xf numFmtId="0" fontId="91" fillId="0" borderId="50" xfId="0" applyFont="1" applyBorder="1" applyAlignment="1">
      <alignment horizontal="center" vertical="center"/>
    </xf>
    <xf numFmtId="0" fontId="25" fillId="0" borderId="0" xfId="0" applyFont="1" applyAlignment="1">
      <alignment horizontal="left" vertical="top" wrapText="1"/>
    </xf>
    <xf numFmtId="0" fontId="25" fillId="0" borderId="0" xfId="0" applyFont="1" applyAlignment="1">
      <alignment horizontal="center" vertical="center"/>
    </xf>
    <xf numFmtId="166" fontId="26" fillId="0" borderId="91" xfId="347" applyNumberFormat="1" applyFont="1" applyBorder="1" applyAlignment="1">
      <alignment horizontal="center" vertical="center"/>
    </xf>
    <xf numFmtId="0" fontId="45" fillId="61" borderId="87" xfId="104" applyFont="1" applyFill="1" applyBorder="1" applyAlignment="1">
      <alignment horizontal="center" vertical="center"/>
    </xf>
    <xf numFmtId="0" fontId="45" fillId="61" borderId="88" xfId="104" applyFont="1" applyFill="1" applyBorder="1" applyAlignment="1">
      <alignment horizontal="center" vertical="center"/>
    </xf>
    <xf numFmtId="0" fontId="45" fillId="61" borderId="89" xfId="104" applyFont="1" applyFill="1" applyBorder="1" applyAlignment="1">
      <alignment horizontal="center" vertical="center"/>
    </xf>
    <xf numFmtId="166" fontId="138" fillId="57" borderId="0" xfId="104" applyNumberFormat="1" applyFont="1" applyFill="1" applyAlignment="1">
      <alignment horizontal="right" vertical="top" wrapText="1"/>
    </xf>
    <xf numFmtId="0" fontId="25" fillId="0" borderId="0" xfId="106" applyFont="1" applyAlignment="1">
      <alignment horizontal="center" vertical="center"/>
    </xf>
    <xf numFmtId="0" fontId="76" fillId="0" borderId="0" xfId="0" applyFont="1" applyAlignment="1">
      <alignment horizontal="left" vertical="center" wrapText="1"/>
    </xf>
    <xf numFmtId="0" fontId="76" fillId="0" borderId="0" xfId="0" applyFont="1" applyAlignment="1">
      <alignment horizontal="left" vertical="center"/>
    </xf>
    <xf numFmtId="0" fontId="76" fillId="0" borderId="0" xfId="0" applyFont="1" applyAlignment="1">
      <alignment horizontal="right" wrapText="1"/>
    </xf>
    <xf numFmtId="0" fontId="135" fillId="0" borderId="0" xfId="106" applyFont="1" applyAlignment="1">
      <alignment horizontal="center" vertical="center"/>
    </xf>
    <xf numFmtId="0" fontId="47" fillId="61" borderId="39" xfId="104" applyFont="1" applyFill="1" applyBorder="1" applyAlignment="1">
      <alignment horizontal="center" vertical="center"/>
    </xf>
    <xf numFmtId="0" fontId="47" fillId="61" borderId="52" xfId="104" applyFont="1" applyFill="1" applyBorder="1" applyAlignment="1">
      <alignment horizontal="center" vertical="center"/>
    </xf>
    <xf numFmtId="4" fontId="47" fillId="61" borderId="39" xfId="104" applyNumberFormat="1" applyFont="1" applyFill="1" applyBorder="1" applyAlignment="1">
      <alignment horizontal="center" vertical="center"/>
    </xf>
    <xf numFmtId="4" fontId="47" fillId="61" borderId="52" xfId="104" applyNumberFormat="1" applyFont="1" applyFill="1" applyBorder="1" applyAlignment="1">
      <alignment horizontal="center" vertical="center"/>
    </xf>
    <xf numFmtId="0" fontId="93" fillId="72" borderId="39" xfId="105" applyFont="1" applyFill="1" applyBorder="1" applyAlignment="1">
      <alignment horizontal="left" vertical="center"/>
    </xf>
    <xf numFmtId="0" fontId="93" fillId="72" borderId="56" xfId="105" applyFont="1" applyFill="1" applyBorder="1" applyAlignment="1">
      <alignment horizontal="left" vertical="center"/>
    </xf>
    <xf numFmtId="0" fontId="93" fillId="72" borderId="57" xfId="105" applyFont="1" applyFill="1" applyBorder="1" applyAlignment="1">
      <alignment horizontal="left" vertical="center"/>
    </xf>
    <xf numFmtId="0" fontId="93" fillId="0" borderId="18" xfId="105" applyFont="1" applyBorder="1" applyAlignment="1">
      <alignment horizontal="left" vertical="center"/>
    </xf>
    <xf numFmtId="0" fontId="27" fillId="61" borderId="97" xfId="104" applyFont="1" applyFill="1" applyBorder="1" applyAlignment="1">
      <alignment horizontal="center"/>
    </xf>
    <xf numFmtId="166" fontId="27" fillId="0" borderId="77" xfId="347" applyNumberFormat="1" applyFont="1" applyBorder="1" applyAlignment="1">
      <alignment horizontal="center" vertical="center"/>
    </xf>
    <xf numFmtId="0" fontId="27" fillId="61" borderId="77" xfId="104" applyFont="1" applyFill="1" applyBorder="1" applyAlignment="1">
      <alignment horizontal="center"/>
    </xf>
    <xf numFmtId="166" fontId="27" fillId="0" borderId="78" xfId="347" applyNumberFormat="1" applyFont="1" applyBorder="1" applyAlignment="1">
      <alignment horizontal="center" vertical="center"/>
    </xf>
    <xf numFmtId="166" fontId="27" fillId="72" borderId="56" xfId="347" applyNumberFormat="1" applyFont="1" applyFill="1" applyBorder="1" applyAlignment="1">
      <alignment horizontal="center" vertical="center"/>
    </xf>
    <xf numFmtId="0" fontId="27" fillId="61" borderId="79" xfId="104" applyFont="1" applyFill="1" applyBorder="1" applyAlignment="1">
      <alignment horizontal="center"/>
    </xf>
    <xf numFmtId="166" fontId="27" fillId="0" borderId="86" xfId="347" applyNumberFormat="1" applyFont="1" applyBorder="1" applyAlignment="1">
      <alignment horizontal="center" vertical="center"/>
    </xf>
    <xf numFmtId="0" fontId="25" fillId="0" borderId="0" xfId="106" applyFont="1" applyAlignment="1">
      <alignment horizontal="center"/>
    </xf>
    <xf numFmtId="0" fontId="25" fillId="0" borderId="0" xfId="0" applyFont="1" applyAlignment="1">
      <alignment horizontal="center" vertical="top" wrapText="1"/>
    </xf>
    <xf numFmtId="166" fontId="22" fillId="0" borderId="0" xfId="0" applyNumberFormat="1" applyFont="1" applyAlignment="1">
      <alignment horizontal="center" vertical="top" wrapText="1"/>
    </xf>
    <xf numFmtId="0" fontId="83" fillId="0" borderId="0" xfId="0" applyFont="1" applyAlignment="1">
      <alignment horizontal="left" vertical="top" wrapText="1"/>
    </xf>
  </cellXfs>
  <cellStyles count="481">
    <cellStyle name="20% - Accent1" xfId="1"/>
    <cellStyle name="20% - Accent1 2" xfId="108"/>
    <cellStyle name="20% - Accent2" xfId="2"/>
    <cellStyle name="20% - Accent2 2" xfId="109"/>
    <cellStyle name="20% - Accent3" xfId="3"/>
    <cellStyle name="20% - Accent3 2" xfId="110"/>
    <cellStyle name="20% - Accent4" xfId="4"/>
    <cellStyle name="20% - Accent4 2" xfId="111"/>
    <cellStyle name="20% - Accent5" xfId="5"/>
    <cellStyle name="20% - Accent5 2" xfId="112"/>
    <cellStyle name="20% - Accent6" xfId="6"/>
    <cellStyle name="20% - Accent6 2" xfId="113"/>
    <cellStyle name="20% - Акцент1" xfId="241" builtinId="30" customBuiltin="1"/>
    <cellStyle name="20% — акцент1 2" xfId="326"/>
    <cellStyle name="20% — акцент1 3" xfId="451"/>
    <cellStyle name="20% - Акцент2" xfId="244" builtinId="34" customBuiltin="1"/>
    <cellStyle name="20% — акцент2 2" xfId="328"/>
    <cellStyle name="20% — акцент2 3" xfId="453"/>
    <cellStyle name="20% - Акцент3" xfId="247" builtinId="38" customBuiltin="1"/>
    <cellStyle name="20% — акцент3 2" xfId="330"/>
    <cellStyle name="20% — акцент3 3" xfId="455"/>
    <cellStyle name="20% - Акцент4" xfId="250" builtinId="42" customBuiltin="1"/>
    <cellStyle name="20% — акцент4 2" xfId="332"/>
    <cellStyle name="20% — акцент4 3" xfId="457"/>
    <cellStyle name="20% - Акцент5" xfId="253" builtinId="46" customBuiltin="1"/>
    <cellStyle name="20% — акцент5 2" xfId="334"/>
    <cellStyle name="20% — акцент5 3" xfId="459"/>
    <cellStyle name="20% - Акцент6" xfId="256" builtinId="50" customBuiltin="1"/>
    <cellStyle name="20% — акцент6 2" xfId="336"/>
    <cellStyle name="20% — акцент6 3" xfId="461"/>
    <cellStyle name="40% - Accent1" xfId="7"/>
    <cellStyle name="40% - Accent1 2" xfId="114"/>
    <cellStyle name="40% - Accent2" xfId="8"/>
    <cellStyle name="40% - Accent2 2" xfId="115"/>
    <cellStyle name="40% - Accent3" xfId="9"/>
    <cellStyle name="40% - Accent3 2" xfId="116"/>
    <cellStyle name="40% - Accent4" xfId="10"/>
    <cellStyle name="40% - Accent4 2" xfId="117"/>
    <cellStyle name="40% - Accent5" xfId="11"/>
    <cellStyle name="40% - Accent5 2" xfId="118"/>
    <cellStyle name="40% - Accent6" xfId="12"/>
    <cellStyle name="40% - Accent6 2" xfId="119"/>
    <cellStyle name="40% - Акцент1" xfId="242" builtinId="31" customBuiltin="1"/>
    <cellStyle name="40% — акцент1 2" xfId="327"/>
    <cellStyle name="40% — акцент1 3" xfId="452"/>
    <cellStyle name="40% - Акцент2" xfId="245" builtinId="35" customBuiltin="1"/>
    <cellStyle name="40% — акцент2 2" xfId="329"/>
    <cellStyle name="40% — акцент2 3" xfId="454"/>
    <cellStyle name="40% - Акцент3" xfId="248" builtinId="39" customBuiltin="1"/>
    <cellStyle name="40% — акцент3 2" xfId="331"/>
    <cellStyle name="40% — акцент3 3" xfId="456"/>
    <cellStyle name="40% - Акцент4" xfId="251" builtinId="43" customBuiltin="1"/>
    <cellStyle name="40% — акцент4 2" xfId="333"/>
    <cellStyle name="40% — акцент4 3" xfId="458"/>
    <cellStyle name="40% - Акцент5" xfId="254" builtinId="47" customBuiltin="1"/>
    <cellStyle name="40% — акцент5 2" xfId="335"/>
    <cellStyle name="40% — акцент5 3" xfId="460"/>
    <cellStyle name="40% - Акцент6" xfId="257" builtinId="51" customBuiltin="1"/>
    <cellStyle name="40% — акцент6 2" xfId="337"/>
    <cellStyle name="40% — акцент6 3" xfId="46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60% — акцент1 2" xfId="279"/>
    <cellStyle name="60% — акцент2 2" xfId="280"/>
    <cellStyle name="60% — акцент3 2" xfId="281"/>
    <cellStyle name="60% — акцент4 2" xfId="282"/>
    <cellStyle name="60% — акцент5 2" xfId="283"/>
    <cellStyle name="60% — акцент6 2" xfId="284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alculation 2" xfId="27"/>
    <cellStyle name="Calculation 2 2" xfId="28"/>
    <cellStyle name="Calculation 3" xfId="29"/>
    <cellStyle name="Calculation 3 2" xfId="30"/>
    <cellStyle name="Calculation 4" xfId="31"/>
    <cellStyle name="Check Cell" xfId="32"/>
    <cellStyle name="Dezimal_PROD991" xfId="312"/>
    <cellStyle name="Excel Built-in Normal" xfId="271"/>
    <cellStyle name="Explanatory Text" xfId="33"/>
    <cellStyle name="Good" xfId="34"/>
    <cellStyle name="Heading 1" xfId="35"/>
    <cellStyle name="Heading 2" xfId="36"/>
    <cellStyle name="Heading 3" xfId="37"/>
    <cellStyle name="Heading 4" xfId="38"/>
    <cellStyle name="Input" xfId="39"/>
    <cellStyle name="Input 2" xfId="40"/>
    <cellStyle name="Input 2 2" xfId="41"/>
    <cellStyle name="Input 3" xfId="42"/>
    <cellStyle name="Input 3 2" xfId="43"/>
    <cellStyle name="Input 4" xfId="44"/>
    <cellStyle name="Linked Cell" xfId="45"/>
    <cellStyle name="Normalny_Arkusz1" xfId="270"/>
    <cellStyle name="Note" xfId="46"/>
    <cellStyle name="Note 2" xfId="47"/>
    <cellStyle name="Note 2 2" xfId="48"/>
    <cellStyle name="Note 2 2 2" xfId="49"/>
    <cellStyle name="Note 2 2 2 2" xfId="50"/>
    <cellStyle name="Note 2 2 3" xfId="51"/>
    <cellStyle name="Note 2 2 3 2" xfId="52"/>
    <cellStyle name="Note 2 2 4" xfId="53"/>
    <cellStyle name="Note 2 3" xfId="54"/>
    <cellStyle name="Note 2 3 2" xfId="55"/>
    <cellStyle name="Note 2 4" xfId="56"/>
    <cellStyle name="Note 2 4 2" xfId="57"/>
    <cellStyle name="Note 2 5" xfId="58"/>
    <cellStyle name="Note 3" xfId="59"/>
    <cellStyle name="Note 3 2" xfId="60"/>
    <cellStyle name="Note 3 2 2" xfId="61"/>
    <cellStyle name="Note 3 3" xfId="62"/>
    <cellStyle name="Note 3 3 2" xfId="63"/>
    <cellStyle name="Note 3 4" xfId="64"/>
    <cellStyle name="Note 4" xfId="65"/>
    <cellStyle name="Note 4 2" xfId="66"/>
    <cellStyle name="Note 4 2 2" xfId="67"/>
    <cellStyle name="Note 4 3" xfId="68"/>
    <cellStyle name="Note 4 3 2" xfId="69"/>
    <cellStyle name="Note 4 4" xfId="70"/>
    <cellStyle name="Note 5" xfId="71"/>
    <cellStyle name="Note 5 2" xfId="72"/>
    <cellStyle name="Note 6" xfId="73"/>
    <cellStyle name="Note 6 2" xfId="74"/>
    <cellStyle name="Note 7" xfId="75"/>
    <cellStyle name="Note 7 2" xfId="76"/>
    <cellStyle name="Note 7 3" xfId="77"/>
    <cellStyle name="Note 8" xfId="78"/>
    <cellStyle name="Output" xfId="79"/>
    <cellStyle name="Output 2" xfId="80"/>
    <cellStyle name="Output 2 2" xfId="81"/>
    <cellStyle name="Output 3" xfId="82"/>
    <cellStyle name="Output 3 2" xfId="83"/>
    <cellStyle name="Output 4" xfId="84"/>
    <cellStyle name="Standard 2" xfId="85"/>
    <cellStyle name="Standard 2 2" xfId="301"/>
    <cellStyle name="Standard 2 3" xfId="86"/>
    <cellStyle name="Standard 3" xfId="87"/>
    <cellStyle name="Standard 3 10" xfId="353"/>
    <cellStyle name="Standard 3 2" xfId="123"/>
    <cellStyle name="Standard 3 2 2" xfId="125"/>
    <cellStyle name="Standard 3 2 2 2" xfId="138"/>
    <cellStyle name="Standard 3 2 2 2 2" xfId="164"/>
    <cellStyle name="Standard 3 2 2 2 2 2" xfId="215"/>
    <cellStyle name="Standard 3 2 2 2 2 2 2" xfId="441"/>
    <cellStyle name="Standard 3 2 2 2 2 3" xfId="392"/>
    <cellStyle name="Standard 3 2 2 2 3" xfId="191"/>
    <cellStyle name="Standard 3 2 2 2 3 2" xfId="417"/>
    <cellStyle name="Standard 3 2 2 2 4" xfId="368"/>
    <cellStyle name="Standard 3 2 2 3" xfId="152"/>
    <cellStyle name="Standard 3 2 2 3 2" xfId="203"/>
    <cellStyle name="Standard 3 2 2 3 2 2" xfId="429"/>
    <cellStyle name="Standard 3 2 2 3 3" xfId="380"/>
    <cellStyle name="Standard 3 2 2 4" xfId="179"/>
    <cellStyle name="Standard 3 2 2 4 2" xfId="405"/>
    <cellStyle name="Standard 3 2 2 5" xfId="356"/>
    <cellStyle name="Standard 3 2 3" xfId="126"/>
    <cellStyle name="Standard 3 2 3 2" xfId="139"/>
    <cellStyle name="Standard 3 2 3 2 2" xfId="165"/>
    <cellStyle name="Standard 3 2 3 2 2 2" xfId="216"/>
    <cellStyle name="Standard 3 2 3 2 2 2 2" xfId="442"/>
    <cellStyle name="Standard 3 2 3 2 2 3" xfId="393"/>
    <cellStyle name="Standard 3 2 3 2 3" xfId="192"/>
    <cellStyle name="Standard 3 2 3 2 3 2" xfId="418"/>
    <cellStyle name="Standard 3 2 3 2 4" xfId="369"/>
    <cellStyle name="Standard 3 2 3 3" xfId="153"/>
    <cellStyle name="Standard 3 2 3 3 2" xfId="204"/>
    <cellStyle name="Standard 3 2 3 3 2 2" xfId="430"/>
    <cellStyle name="Standard 3 2 3 3 3" xfId="381"/>
    <cellStyle name="Standard 3 2 3 4" xfId="180"/>
    <cellStyle name="Standard 3 2 3 4 2" xfId="406"/>
    <cellStyle name="Standard 3 2 3 5" xfId="357"/>
    <cellStyle name="Standard 3 2 4" xfId="137"/>
    <cellStyle name="Standard 3 2 4 2" xfId="163"/>
    <cellStyle name="Standard 3 2 4 2 2" xfId="214"/>
    <cellStyle name="Standard 3 2 4 2 2 2" xfId="440"/>
    <cellStyle name="Standard 3 2 4 2 3" xfId="391"/>
    <cellStyle name="Standard 3 2 4 3" xfId="190"/>
    <cellStyle name="Standard 3 2 4 3 2" xfId="416"/>
    <cellStyle name="Standard 3 2 4 4" xfId="367"/>
    <cellStyle name="Standard 3 2 5" xfId="151"/>
    <cellStyle name="Standard 3 2 5 2" xfId="202"/>
    <cellStyle name="Standard 3 2 5 2 2" xfId="428"/>
    <cellStyle name="Standard 3 2 5 3" xfId="379"/>
    <cellStyle name="Standard 3 2 6" xfId="178"/>
    <cellStyle name="Standard 3 2 6 2" xfId="404"/>
    <cellStyle name="Standard 3 2 7" xfId="264"/>
    <cellStyle name="Standard 3 2 7 2" xfId="289"/>
    <cellStyle name="Standard 3 2 7 2 2" xfId="292"/>
    <cellStyle name="Standard 3 2 7 2 2 2" xfId="293"/>
    <cellStyle name="Standard 3 2 7 2 2 2 2" xfId="479"/>
    <cellStyle name="Standard 3 2 7 2 2 2 3" xfId="347"/>
    <cellStyle name="Standard 3 2 7 2 2 2 4" xfId="476"/>
    <cellStyle name="Standard 3 2 7 2 2 3" xfId="475"/>
    <cellStyle name="Standard 3 2 7 2 3" xfId="472"/>
    <cellStyle name="Standard 3 2 7 3" xfId="468"/>
    <cellStyle name="Standard 3 2 8" xfId="324"/>
    <cellStyle name="Standard 3 2 9" xfId="355"/>
    <cellStyle name="Standard 3 3" xfId="127"/>
    <cellStyle name="Standard 3 3 2" xfId="140"/>
    <cellStyle name="Standard 3 3 2 2" xfId="166"/>
    <cellStyle name="Standard 3 3 2 2 2" xfId="217"/>
    <cellStyle name="Standard 3 3 2 2 2 2" xfId="443"/>
    <cellStyle name="Standard 3 3 2 2 3" xfId="394"/>
    <cellStyle name="Standard 3 3 2 3" xfId="193"/>
    <cellStyle name="Standard 3 3 2 3 2" xfId="419"/>
    <cellStyle name="Standard 3 3 2 4" xfId="370"/>
    <cellStyle name="Standard 3 3 3" xfId="154"/>
    <cellStyle name="Standard 3 3 3 2" xfId="205"/>
    <cellStyle name="Standard 3 3 3 2 2" xfId="431"/>
    <cellStyle name="Standard 3 3 3 3" xfId="382"/>
    <cellStyle name="Standard 3 3 4" xfId="181"/>
    <cellStyle name="Standard 3 3 4 2" xfId="407"/>
    <cellStyle name="Standard 3 3 5" xfId="358"/>
    <cellStyle name="Standard 3 4" xfId="128"/>
    <cellStyle name="Standard 3 4 2" xfId="141"/>
    <cellStyle name="Standard 3 4 2 2" xfId="167"/>
    <cellStyle name="Standard 3 4 2 2 2" xfId="218"/>
    <cellStyle name="Standard 3 4 2 2 2 2" xfId="444"/>
    <cellStyle name="Standard 3 4 2 2 3" xfId="395"/>
    <cellStyle name="Standard 3 4 2 3" xfId="194"/>
    <cellStyle name="Standard 3 4 2 3 2" xfId="420"/>
    <cellStyle name="Standard 3 4 2 4" xfId="371"/>
    <cellStyle name="Standard 3 4 3" xfId="155"/>
    <cellStyle name="Standard 3 4 3 2" xfId="206"/>
    <cellStyle name="Standard 3 4 3 2 2" xfId="432"/>
    <cellStyle name="Standard 3 4 3 3" xfId="383"/>
    <cellStyle name="Standard 3 4 4" xfId="182"/>
    <cellStyle name="Standard 3 4 4 2" xfId="408"/>
    <cellStyle name="Standard 3 4 5" xfId="359"/>
    <cellStyle name="Standard 3 5" xfId="135"/>
    <cellStyle name="Standard 3 5 2" xfId="161"/>
    <cellStyle name="Standard 3 5 2 2" xfId="212"/>
    <cellStyle name="Standard 3 5 2 2 2" xfId="438"/>
    <cellStyle name="Standard 3 5 2 3" xfId="389"/>
    <cellStyle name="Standard 3 5 3" xfId="188"/>
    <cellStyle name="Standard 3 5 3 2" xfId="414"/>
    <cellStyle name="Standard 3 5 4" xfId="365"/>
    <cellStyle name="Standard 3 6" xfId="149"/>
    <cellStyle name="Standard 3 6 2" xfId="200"/>
    <cellStyle name="Standard 3 6 2 2" xfId="426"/>
    <cellStyle name="Standard 3 6 3" xfId="377"/>
    <cellStyle name="Standard 3 7" xfId="175"/>
    <cellStyle name="Standard 3 7 2" xfId="402"/>
    <cellStyle name="Standard 3 8" xfId="263"/>
    <cellStyle name="Standard 3 8 2" xfId="288"/>
    <cellStyle name="Standard 3 8 2 2" xfId="291"/>
    <cellStyle name="Standard 3 8 2 2 2" xfId="294"/>
    <cellStyle name="Standard 3 8 2 2 2 2" xfId="480"/>
    <cellStyle name="Standard 3 8 2 2 2 3" xfId="348"/>
    <cellStyle name="Standard 3 8 2 2 2 4" xfId="477"/>
    <cellStyle name="Standard 3 8 2 2 3" xfId="474"/>
    <cellStyle name="Standard 3 8 2 3" xfId="471"/>
    <cellStyle name="Standard 3 8 3" xfId="467"/>
    <cellStyle name="Standard 3 9" xfId="322"/>
    <cellStyle name="Standard 4" xfId="88"/>
    <cellStyle name="Standard 5" xfId="89"/>
    <cellStyle name="Standard 6" xfId="90"/>
    <cellStyle name="Standard 6 2" xfId="91"/>
    <cellStyle name="Standard 6 3" xfId="92"/>
    <cellStyle name="Standard 7" xfId="93"/>
    <cellStyle name="Standard_Kalkulation Freihung" xfId="298"/>
    <cellStyle name="TDM" xfId="299"/>
    <cellStyle name="Text" xfId="300"/>
    <cellStyle name="Title" xfId="94"/>
    <cellStyle name="Total" xfId="95"/>
    <cellStyle name="Total 2" xfId="96"/>
    <cellStyle name="Total 2 2" xfId="97"/>
    <cellStyle name="Total 3" xfId="98"/>
    <cellStyle name="Total 3 2" xfId="99"/>
    <cellStyle name="Total 4" xfId="100"/>
    <cellStyle name="Warning Text" xfId="101"/>
    <cellStyle name="Акцент1" xfId="240" builtinId="29" customBuiltin="1"/>
    <cellStyle name="Акцент2" xfId="243" builtinId="33" customBuiltin="1"/>
    <cellStyle name="Акцент3" xfId="246" builtinId="37" customBuiltin="1"/>
    <cellStyle name="Акцент4" xfId="249" builtinId="41" customBuiltin="1"/>
    <cellStyle name="Акцент5" xfId="252" builtinId="45" customBuiltin="1"/>
    <cellStyle name="Акцент6" xfId="255" builtinId="49" customBuiltin="1"/>
    <cellStyle name="Ввод " xfId="232" builtinId="20" customBuiltin="1"/>
    <cellStyle name="Вывод" xfId="233" builtinId="21" customBuiltin="1"/>
    <cellStyle name="Вычисление" xfId="234" builtinId="22" customBuiltin="1"/>
    <cellStyle name="Гиперссылка" xfId="224" builtinId="8"/>
    <cellStyle name="Денежный" xfId="339" builtinId="4"/>
    <cellStyle name="Заголовок 1" xfId="226" builtinId="16" customBuiltin="1"/>
    <cellStyle name="Заголовок 2" xfId="227" builtinId="17" customBuiltin="1"/>
    <cellStyle name="Заголовок 3" xfId="228" builtinId="18" customBuiltin="1"/>
    <cellStyle name="Заголовок 4" xfId="229" builtinId="19" customBuiltin="1"/>
    <cellStyle name="Итог" xfId="239" builtinId="25" customBuiltin="1"/>
    <cellStyle name="Контрольная ячейка" xfId="236" builtinId="23" customBuiltin="1"/>
    <cellStyle name="Название 2" xfId="276"/>
    <cellStyle name="Нейтральный 2" xfId="277"/>
    <cellStyle name="Обычный" xfId="0" builtinId="0"/>
    <cellStyle name="Обычный 10" xfId="225"/>
    <cellStyle name="Обычный 10 2" xfId="450"/>
    <cellStyle name="Обычный 11" xfId="269"/>
    <cellStyle name="Обычный 12" xfId="290"/>
    <cellStyle name="Обычный 12 2" xfId="473"/>
    <cellStyle name="Обычный 13" xfId="295"/>
    <cellStyle name="Обычный 14" xfId="268"/>
    <cellStyle name="Обычный 15" xfId="321"/>
    <cellStyle name="Обычный 16" xfId="273"/>
    <cellStyle name="Обычный 17" xfId="267"/>
    <cellStyle name="Обычный 18" xfId="266"/>
    <cellStyle name="Обычный 19" xfId="265"/>
    <cellStyle name="Обычный 2" xfId="102"/>
    <cellStyle name="Обычный 2 10" xfId="258"/>
    <cellStyle name="Обычный 2 10 2" xfId="463"/>
    <cellStyle name="Обычный 2 11" xfId="287"/>
    <cellStyle name="Обычный 2 11 2" xfId="478"/>
    <cellStyle name="Обычный 2 11 3" xfId="470"/>
    <cellStyle name="Обычный 2 12" xfId="302"/>
    <cellStyle name="Обычный 2 13" xfId="323"/>
    <cellStyle name="Обычный 2 13 2" xfId="345"/>
    <cellStyle name="Обычный 2 14" xfId="340"/>
    <cellStyle name="Обычный 2 15" xfId="349"/>
    <cellStyle name="Обычный 2 16" xfId="354"/>
    <cellStyle name="Обычный 2 2" xfId="103"/>
    <cellStyle name="Обычный 2 2 2" xfId="259"/>
    <cellStyle name="Обычный 2 2 2 2" xfId="343"/>
    <cellStyle name="Обычный 2 2 2 2 2" xfId="352"/>
    <cellStyle name="Обычный 2 2 2 3" xfId="464"/>
    <cellStyle name="Обычный 2 2 3" xfId="306"/>
    <cellStyle name="Обычный 2 3" xfId="121"/>
    <cellStyle name="Обычный 2 3 2" xfId="129"/>
    <cellStyle name="Обычный 2 3 2 2" xfId="142"/>
    <cellStyle name="Обычный 2 3 2 2 2" xfId="168"/>
    <cellStyle name="Обычный 2 3 2 2 2 2" xfId="219"/>
    <cellStyle name="Обычный 2 3 2 2 2 2 2" xfId="445"/>
    <cellStyle name="Обычный 2 3 2 2 2 3" xfId="396"/>
    <cellStyle name="Обычный 2 3 2 2 3" xfId="195"/>
    <cellStyle name="Обычный 2 3 2 2 3 2" xfId="261"/>
    <cellStyle name="Обычный 2 3 2 2 3 2 2" xfId="344"/>
    <cellStyle name="Обычный 2 3 2 2 3 2 3" xfId="466"/>
    <cellStyle name="Обычный 2 3 2 2 3 3" xfId="421"/>
    <cellStyle name="Обычный 2 3 2 2 4" xfId="372"/>
    <cellStyle name="Обычный 2 3 2 3" xfId="156"/>
    <cellStyle name="Обычный 2 3 2 3 2" xfId="207"/>
    <cellStyle name="Обычный 2 3 2 3 2 2" xfId="433"/>
    <cellStyle name="Обычный 2 3 2 3 3" xfId="384"/>
    <cellStyle name="Обычный 2 3 2 4" xfId="183"/>
    <cellStyle name="Обычный 2 3 2 4 2" xfId="409"/>
    <cellStyle name="Обычный 2 3 2 5" xfId="338"/>
    <cellStyle name="Обычный 2 3 2 6" xfId="360"/>
    <cellStyle name="Обычный 2 3 3" xfId="315"/>
    <cellStyle name="Обычный 2 4" xfId="130"/>
    <cellStyle name="Обычный 2 4 2" xfId="143"/>
    <cellStyle name="Обычный 2 4 2 2" xfId="169"/>
    <cellStyle name="Обычный 2 4 2 2 2" xfId="220"/>
    <cellStyle name="Обычный 2 4 2 2 2 2" xfId="446"/>
    <cellStyle name="Обычный 2 4 2 2 3" xfId="397"/>
    <cellStyle name="Обычный 2 4 2 3" xfId="196"/>
    <cellStyle name="Обычный 2 4 2 3 2" xfId="422"/>
    <cellStyle name="Обычный 2 4 2 4" xfId="373"/>
    <cellStyle name="Обычный 2 4 3" xfId="157"/>
    <cellStyle name="Обычный 2 4 3 2" xfId="208"/>
    <cellStyle name="Обычный 2 4 3 2 2" xfId="434"/>
    <cellStyle name="Обычный 2 4 3 3" xfId="385"/>
    <cellStyle name="Обычный 2 4 4" xfId="184"/>
    <cellStyle name="Обычный 2 4 4 2" xfId="410"/>
    <cellStyle name="Обычный 2 4 5" xfId="361"/>
    <cellStyle name="Обычный 2 5" xfId="131"/>
    <cellStyle name="Обычный 2 5 2" xfId="144"/>
    <cellStyle name="Обычный 2 5 2 2" xfId="170"/>
    <cellStyle name="Обычный 2 5 2 2 2" xfId="221"/>
    <cellStyle name="Обычный 2 5 2 2 2 2" xfId="447"/>
    <cellStyle name="Обычный 2 5 2 2 3" xfId="398"/>
    <cellStyle name="Обычный 2 5 2 3" xfId="197"/>
    <cellStyle name="Обычный 2 5 2 3 2" xfId="423"/>
    <cellStyle name="Обычный 2 5 2 4" xfId="374"/>
    <cellStyle name="Обычный 2 5 3" xfId="158"/>
    <cellStyle name="Обычный 2 5 3 2" xfId="209"/>
    <cellStyle name="Обычный 2 5 3 2 2" xfId="435"/>
    <cellStyle name="Обычный 2 5 3 3" xfId="386"/>
    <cellStyle name="Обычный 2 5 4" xfId="185"/>
    <cellStyle name="Обычный 2 5 4 2" xfId="411"/>
    <cellStyle name="Обычный 2 5 5" xfId="362"/>
    <cellStyle name="Обычный 2 6" xfId="136"/>
    <cellStyle name="Обычный 2 6 2" xfId="162"/>
    <cellStyle name="Обычный 2 6 2 2" xfId="213"/>
    <cellStyle name="Обычный 2 6 2 2 2" xfId="439"/>
    <cellStyle name="Обычный 2 6 2 3" xfId="390"/>
    <cellStyle name="Обычный 2 6 3" xfId="189"/>
    <cellStyle name="Обычный 2 6 3 2" xfId="415"/>
    <cellStyle name="Обычный 2 6 4" xfId="366"/>
    <cellStyle name="Обычный 2 7" xfId="148"/>
    <cellStyle name="Обычный 2 8" xfId="150"/>
    <cellStyle name="Обычный 2 8 2" xfId="201"/>
    <cellStyle name="Обычный 2 8 2 2" xfId="427"/>
    <cellStyle name="Обычный 2 8 3" xfId="378"/>
    <cellStyle name="Обычный 2 9" xfId="176"/>
    <cellStyle name="Обычный 2 9 2" xfId="260"/>
    <cellStyle name="Обычный 2 9 2 2" xfId="342"/>
    <cellStyle name="Обычный 2 9 2 2 2" xfId="350"/>
    <cellStyle name="Обычный 2 9 2 3" xfId="465"/>
    <cellStyle name="Обычный 2 9 3" xfId="341"/>
    <cellStyle name="Обычный 2 9 3 2" xfId="351"/>
    <cellStyle name="Обычный 2 9 4" xfId="403"/>
    <cellStyle name="Обычный 20" xfId="346"/>
    <cellStyle name="Обычный 3" xfId="104"/>
    <cellStyle name="Обычный 3 2" xfId="105"/>
    <cellStyle name="Обычный 3 2 2" xfId="122"/>
    <cellStyle name="Обычный 3 2 3" xfId="316"/>
    <cellStyle name="Обычный 3 3" xfId="275"/>
    <cellStyle name="Обычный 3 4" xfId="304"/>
    <cellStyle name="Обычный 4" xfId="120"/>
    <cellStyle name="Обычный 4 2" xfId="305"/>
    <cellStyle name="Обычный 5" xfId="124"/>
    <cellStyle name="Обычный 5 2" xfId="272"/>
    <cellStyle name="Обычный 5 3" xfId="308"/>
    <cellStyle name="Обычный 6" xfId="132"/>
    <cellStyle name="Обычный 6 2" xfId="145"/>
    <cellStyle name="Обычный 6 2 2" xfId="171"/>
    <cellStyle name="Обычный 6 2 2 2" xfId="222"/>
    <cellStyle name="Обычный 6 2 2 2 2" xfId="448"/>
    <cellStyle name="Обычный 6 2 2 3" xfId="399"/>
    <cellStyle name="Обычный 6 2 3" xfId="198"/>
    <cellStyle name="Обычный 6 2 3 2" xfId="424"/>
    <cellStyle name="Обычный 6 2 4" xfId="375"/>
    <cellStyle name="Обычный 6 3" xfId="159"/>
    <cellStyle name="Обычный 6 3 2" xfId="210"/>
    <cellStyle name="Обычный 6 3 2 2" xfId="436"/>
    <cellStyle name="Обычный 6 3 3" xfId="387"/>
    <cellStyle name="Обычный 6 4" xfId="186"/>
    <cellStyle name="Обычный 6 4 2" xfId="412"/>
    <cellStyle name="Обычный 6 5" xfId="262"/>
    <cellStyle name="Обычный 6 6" xfId="310"/>
    <cellStyle name="Обычный 6 7" xfId="363"/>
    <cellStyle name="Обычный 7" xfId="147"/>
    <cellStyle name="Обычный 7 2" xfId="285"/>
    <cellStyle name="Обычный 7 3" xfId="311"/>
    <cellStyle name="Обычный 8" xfId="174"/>
    <cellStyle name="Обычный 8 2" xfId="314"/>
    <cellStyle name="Обычный 9" xfId="173"/>
    <cellStyle name="Обычный 9 2" xfId="274"/>
    <cellStyle name="Обычный 9 3" xfId="401"/>
    <cellStyle name="Обычный_Расчет Прайс-листа 06-07" xfId="106"/>
    <cellStyle name="Плохой" xfId="231" builtinId="27" customBuiltin="1"/>
    <cellStyle name="Пояснение" xfId="238" builtinId="53" customBuiltin="1"/>
    <cellStyle name="Примечание 2" xfId="133"/>
    <cellStyle name="Примечание 2 2" xfId="146"/>
    <cellStyle name="Примечание 2 2 2" xfId="172"/>
    <cellStyle name="Примечание 2 2 2 2" xfId="223"/>
    <cellStyle name="Примечание 2 2 2 2 2" xfId="449"/>
    <cellStyle name="Примечание 2 2 2 3" xfId="400"/>
    <cellStyle name="Примечание 2 2 3" xfId="199"/>
    <cellStyle name="Примечание 2 2 3 2" xfId="425"/>
    <cellStyle name="Примечание 2 2 4" xfId="376"/>
    <cellStyle name="Примечание 2 3" xfId="160"/>
    <cellStyle name="Примечание 2 3 2" xfId="211"/>
    <cellStyle name="Примечание 2 3 2 2" xfId="437"/>
    <cellStyle name="Примечание 2 3 3" xfId="388"/>
    <cellStyle name="Примечание 2 4" xfId="187"/>
    <cellStyle name="Примечание 2 4 2" xfId="413"/>
    <cellStyle name="Примечание 2 5" xfId="364"/>
    <cellStyle name="Примечание 3" xfId="278"/>
    <cellStyle name="Примечание 3 2" xfId="469"/>
    <cellStyle name="Примечание 4" xfId="325"/>
    <cellStyle name="Процентный" xfId="320" builtinId="5"/>
    <cellStyle name="Процентный 2" xfId="286"/>
    <cellStyle name="Процентный 2 2" xfId="303"/>
    <cellStyle name="Процентный 3" xfId="319"/>
    <cellStyle name="Процентный 4" xfId="297"/>
    <cellStyle name="Связанная ячейка" xfId="235" builtinId="24" customBuiltin="1"/>
    <cellStyle name="Текст предупреждения" xfId="237" builtinId="11" customBuiltin="1"/>
    <cellStyle name="Финансовый 2" xfId="107"/>
    <cellStyle name="Финансовый 2 2" xfId="318"/>
    <cellStyle name="Финансовый 2 3" xfId="307"/>
    <cellStyle name="Финансовый 3" xfId="134"/>
    <cellStyle name="Финансовый 3 2" xfId="309"/>
    <cellStyle name="Финансовый 4" xfId="177"/>
    <cellStyle name="Финансовый 4 2" xfId="313"/>
    <cellStyle name="Финансовый 5" xfId="317"/>
    <cellStyle name="Финансовый 6" xfId="296"/>
    <cellStyle name="Хороший" xfId="230" builtinId="26" customBuiltin="1"/>
  </cellStyles>
  <dxfs count="3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color rgb="FFFF0000"/>
      </font>
      <border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99"/>
      <color rgb="FF99FF66"/>
      <color rgb="FF99FF33"/>
      <color rgb="FF66FF33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5.png"/><Relationship Id="rId3" Type="http://schemas.openxmlformats.org/officeDocument/2006/relationships/image" Target="../media/image2.png"/><Relationship Id="rId7" Type="http://schemas.microsoft.com/office/2007/relationships/hdphoto" Target="../media/hdphoto3.wdp"/><Relationship Id="rId2" Type="http://schemas.microsoft.com/office/2007/relationships/hdphoto" Target="../media/hdphoto1.wdp"/><Relationship Id="rId1" Type="http://schemas.openxmlformats.org/officeDocument/2006/relationships/image" Target="../media/image1.png"/><Relationship Id="rId6" Type="http://schemas.openxmlformats.org/officeDocument/2006/relationships/image" Target="../media/image4.png"/><Relationship Id="rId5" Type="http://schemas.openxmlformats.org/officeDocument/2006/relationships/image" Target="../media/image3.png"/><Relationship Id="rId4" Type="http://schemas.microsoft.com/office/2007/relationships/hdphoto" Target="../media/hdphoto2.wdp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64560</xdr:colOff>
      <xdr:row>185</xdr:row>
      <xdr:rowOff>25401</xdr:rowOff>
    </xdr:from>
    <xdr:to>
      <xdr:col>5</xdr:col>
      <xdr:colOff>1119188</xdr:colOff>
      <xdr:row>185</xdr:row>
      <xdr:rowOff>496945</xdr:rowOff>
    </xdr:to>
    <xdr:pic>
      <xdr:nvPicPr>
        <xdr:cNvPr id="28" name="Рисунок 3">
          <a:extLst>
            <a:ext uri="{FF2B5EF4-FFF2-40B4-BE49-F238E27FC236}">
              <a16:creationId xmlns:a16="http://schemas.microsoft.com/office/drawing/2014/main" xmlns="" id="{827454CB-BB8E-4686-A34E-AC69A4F9C3F8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bright="-20000" contrast="20000"/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 bwMode="auto">
        <a:xfrm>
          <a:off x="2731560" y="67831495"/>
          <a:ext cx="1054628" cy="471544"/>
        </a:xfrm>
        <a:prstGeom prst="rect">
          <a:avLst/>
        </a:prstGeom>
        <a:noFill/>
        <a:ln w="9525">
          <a:noFill/>
          <a:miter lim="800000"/>
          <a:headEnd/>
          <a:tailEnd/>
        </a:ln>
        <a:scene3d>
          <a:camera prst="orthographicFront"/>
          <a:lightRig rig="threePt" dir="t"/>
        </a:scene3d>
        <a:sp3d>
          <a:bevelT/>
        </a:sp3d>
      </xdr:spPr>
    </xdr:pic>
    <xdr:clientData/>
  </xdr:twoCellAnchor>
  <xdr:twoCellAnchor>
    <xdr:from>
      <xdr:col>5</xdr:col>
      <xdr:colOff>105836</xdr:colOff>
      <xdr:row>186</xdr:row>
      <xdr:rowOff>42332</xdr:rowOff>
    </xdr:from>
    <xdr:to>
      <xdr:col>5</xdr:col>
      <xdr:colOff>1083470</xdr:colOff>
      <xdr:row>186</xdr:row>
      <xdr:rowOff>452437</xdr:rowOff>
    </xdr:to>
    <xdr:pic>
      <xdr:nvPicPr>
        <xdr:cNvPr id="29" name="Рисунок 6" descr="D:\QM\Сопутствующие инструменты\писолет для RSS.jpg">
          <a:extLst>
            <a:ext uri="{FF2B5EF4-FFF2-40B4-BE49-F238E27FC236}">
              <a16:creationId xmlns:a16="http://schemas.microsoft.com/office/drawing/2014/main" xmlns="" id="{0F17AB55-3173-4B44-B155-61E8994D4591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3" cstate="print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brightnessContrast bright="40000" contrast="20000"/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 bwMode="auto">
        <a:xfrm>
          <a:off x="2772836" y="68372301"/>
          <a:ext cx="977634" cy="410105"/>
        </a:xfrm>
        <a:prstGeom prst="rect">
          <a:avLst/>
        </a:prstGeom>
        <a:noFill/>
        <a:ln w="9525">
          <a:noFill/>
          <a:miter lim="800000"/>
          <a:headEnd/>
          <a:tailEnd/>
        </a:ln>
        <a:scene3d>
          <a:camera prst="orthographicFront"/>
          <a:lightRig rig="threePt" dir="t"/>
        </a:scene3d>
        <a:sp3d>
          <a:bevelT/>
        </a:sp3d>
      </xdr:spPr>
    </xdr:pic>
    <xdr:clientData/>
  </xdr:twoCellAnchor>
  <xdr:twoCellAnchor>
    <xdr:from>
      <xdr:col>5</xdr:col>
      <xdr:colOff>142875</xdr:colOff>
      <xdr:row>187</xdr:row>
      <xdr:rowOff>42334</xdr:rowOff>
    </xdr:from>
    <xdr:to>
      <xdr:col>5</xdr:col>
      <xdr:colOff>1095374</xdr:colOff>
      <xdr:row>187</xdr:row>
      <xdr:rowOff>492125</xdr:rowOff>
    </xdr:to>
    <xdr:pic>
      <xdr:nvPicPr>
        <xdr:cNvPr id="30" name="Рисунок 1">
          <a:extLst>
            <a:ext uri="{FF2B5EF4-FFF2-40B4-BE49-F238E27FC236}">
              <a16:creationId xmlns:a16="http://schemas.microsoft.com/office/drawing/2014/main" xmlns="" id="{A11FA426-1114-427B-95CB-AC6EF702C4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809875" y="68860459"/>
          <a:ext cx="952499" cy="449791"/>
        </a:xfrm>
        <a:prstGeom prst="rect">
          <a:avLst/>
        </a:prstGeom>
        <a:noFill/>
        <a:ln w="9525">
          <a:noFill/>
          <a:miter lim="800000"/>
          <a:headEnd/>
          <a:tailEnd/>
        </a:ln>
        <a:scene3d>
          <a:camera prst="orthographicFront"/>
          <a:lightRig rig="threePt" dir="t"/>
        </a:scene3d>
        <a:sp3d>
          <a:bevelT/>
        </a:sp3d>
      </xdr:spPr>
    </xdr:pic>
    <xdr:clientData/>
  </xdr:twoCellAnchor>
  <xdr:twoCellAnchor>
    <xdr:from>
      <xdr:col>5</xdr:col>
      <xdr:colOff>61381</xdr:colOff>
      <xdr:row>188</xdr:row>
      <xdr:rowOff>71438</xdr:rowOff>
    </xdr:from>
    <xdr:to>
      <xdr:col>5</xdr:col>
      <xdr:colOff>1107281</xdr:colOff>
      <xdr:row>188</xdr:row>
      <xdr:rowOff>523876</xdr:rowOff>
    </xdr:to>
    <xdr:pic>
      <xdr:nvPicPr>
        <xdr:cNvPr id="34" name="Рисунок 9">
          <a:extLst>
            <a:ext uri="{FF2B5EF4-FFF2-40B4-BE49-F238E27FC236}">
              <a16:creationId xmlns:a16="http://schemas.microsoft.com/office/drawing/2014/main" xmlns="" id="{3CFEE751-656A-4774-A6CD-7941708DAB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BEBA8EAE-BF5A-486C-A8C5-ECC9F3942E4B}">
              <a14:imgProps xmlns:a14="http://schemas.microsoft.com/office/drawing/2010/main">
                <a14:imgLayer r:embed="rId7">
                  <a14:imgEffect>
                    <a14:sharpenSoften amount="25000"/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 bwMode="auto">
        <a:xfrm>
          <a:off x="2728381" y="69413438"/>
          <a:ext cx="1045900" cy="452438"/>
        </a:xfrm>
        <a:prstGeom prst="rect">
          <a:avLst/>
        </a:prstGeom>
        <a:noFill/>
        <a:ln w="9525">
          <a:noFill/>
          <a:miter lim="800000"/>
          <a:headEnd/>
          <a:tailEnd/>
        </a:ln>
        <a:scene3d>
          <a:camera prst="orthographicFront"/>
          <a:lightRig rig="threePt" dir="t"/>
        </a:scene3d>
        <a:sp3d>
          <a:bevelT/>
          <a:bevelB/>
        </a:sp3d>
      </xdr:spPr>
    </xdr:pic>
    <xdr:clientData/>
  </xdr:twoCellAnchor>
  <xdr:twoCellAnchor editAs="oneCell">
    <xdr:from>
      <xdr:col>11</xdr:col>
      <xdr:colOff>0</xdr:colOff>
      <xdr:row>2</xdr:row>
      <xdr:rowOff>181429</xdr:rowOff>
    </xdr:from>
    <xdr:to>
      <xdr:col>13</xdr:col>
      <xdr:colOff>90859</xdr:colOff>
      <xdr:row>3</xdr:row>
      <xdr:rowOff>823179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xmlns="" id="{0A0E8636-EA9B-0C50-0A64-E9DE7DADCA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15167428" y="898072"/>
          <a:ext cx="2091109" cy="84132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349250</xdr:colOff>
      <xdr:row>1</xdr:row>
      <xdr:rowOff>137583</xdr:rowOff>
    </xdr:from>
    <xdr:to>
      <xdr:col>20</xdr:col>
      <xdr:colOff>613273</xdr:colOff>
      <xdr:row>1</xdr:row>
      <xdr:rowOff>983090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xmlns="" id="{F27F1897-7E9F-4159-8693-8292621811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372036" y="536726"/>
          <a:ext cx="2060166" cy="84550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281213</xdr:colOff>
      <xdr:row>0</xdr:row>
      <xdr:rowOff>54429</xdr:rowOff>
    </xdr:from>
    <xdr:to>
      <xdr:col>12</xdr:col>
      <xdr:colOff>1139727</xdr:colOff>
      <xdr:row>1</xdr:row>
      <xdr:rowOff>15969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xmlns="" id="{797E76EE-988A-411F-81CB-322CF4B6B6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533663" y="54429"/>
          <a:ext cx="2096764" cy="86324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Bodaeva/Desktop/&#1055;&#1088;&#1072;&#1081;&#1089;%20&#1050;&#1074;&#1080;&#1082;-&#1084;&#1080;&#1082;&#1089;%20&#1056;&#1056;&#1062;%20&#1089;%2001.06.2021%20(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Bodaeva/Desktop/&#1076;&#1072;&#1085;&#1085;&#1099;&#1077;%20&#1087;&#1086;%20&#1084;&#1072;&#1090;&#1077;&#1088;&#1080;&#1072;&#1083;&#1091;%2002.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дукция РФ с 01.06.2021"/>
      <sheetName val="Продукция Импорт с 04.2021"/>
      <sheetName val="LHM, FUS с 01.06.2021"/>
      <sheetName val="Товары для СФТК от 01.06.21"/>
      <sheetName val="Фасад полим штукатурки 04.2021"/>
      <sheetName val="Полимерные краски 04.2021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3.2021"/>
      <sheetName val="Лист1"/>
    </sheetNames>
    <sheetDataSet>
      <sheetData sheetId="0"/>
      <sheetData sheetId="1">
        <row r="2">
          <cell r="B2">
            <v>9939</v>
          </cell>
          <cell r="C2">
            <v>340</v>
          </cell>
        </row>
        <row r="3">
          <cell r="B3">
            <v>12330</v>
          </cell>
          <cell r="C3">
            <v>1239.22</v>
          </cell>
        </row>
        <row r="4">
          <cell r="B4">
            <v>56178</v>
          </cell>
          <cell r="C4">
            <v>959.03</v>
          </cell>
        </row>
        <row r="5">
          <cell r="B5">
            <v>56179</v>
          </cell>
          <cell r="C5">
            <v>4427.6099999999997</v>
          </cell>
        </row>
        <row r="6">
          <cell r="B6">
            <v>56242</v>
          </cell>
          <cell r="C6">
            <v>176.48</v>
          </cell>
        </row>
        <row r="7">
          <cell r="B7">
            <v>57020</v>
          </cell>
          <cell r="C7">
            <v>2015.71</v>
          </cell>
        </row>
        <row r="8">
          <cell r="B8">
            <v>57023</v>
          </cell>
          <cell r="C8">
            <v>2254.06</v>
          </cell>
        </row>
        <row r="9">
          <cell r="B9">
            <v>57028</v>
          </cell>
          <cell r="C9">
            <v>2189.7399999999998</v>
          </cell>
        </row>
        <row r="10">
          <cell r="B10">
            <v>57031</v>
          </cell>
          <cell r="C10" t="e">
            <v>#N/A</v>
          </cell>
        </row>
        <row r="11">
          <cell r="B11">
            <v>57032</v>
          </cell>
          <cell r="C11" t="e">
            <v>#N/A</v>
          </cell>
        </row>
        <row r="12">
          <cell r="B12">
            <v>57033</v>
          </cell>
          <cell r="C12">
            <v>2642</v>
          </cell>
        </row>
        <row r="13">
          <cell r="B13">
            <v>57730</v>
          </cell>
          <cell r="C13">
            <v>579.48</v>
          </cell>
        </row>
        <row r="14">
          <cell r="B14">
            <v>57731</v>
          </cell>
          <cell r="C14">
            <v>746.06</v>
          </cell>
        </row>
        <row r="15">
          <cell r="B15">
            <v>57732</v>
          </cell>
          <cell r="C15">
            <v>1126.6300000000001</v>
          </cell>
        </row>
        <row r="16">
          <cell r="B16">
            <v>57733</v>
          </cell>
          <cell r="C16">
            <v>811.27</v>
          </cell>
        </row>
        <row r="17">
          <cell r="B17">
            <v>57747</v>
          </cell>
          <cell r="C17">
            <v>1755.66</v>
          </cell>
        </row>
        <row r="18">
          <cell r="B18">
            <v>57748</v>
          </cell>
          <cell r="C18">
            <v>2036.61</v>
          </cell>
        </row>
        <row r="19">
          <cell r="B19">
            <v>57749</v>
          </cell>
          <cell r="C19">
            <v>1976.41</v>
          </cell>
        </row>
        <row r="20">
          <cell r="B20">
            <v>57915</v>
          </cell>
          <cell r="C20">
            <v>1777.59</v>
          </cell>
        </row>
        <row r="21">
          <cell r="B21">
            <v>57916</v>
          </cell>
          <cell r="C21">
            <v>1777.59</v>
          </cell>
        </row>
        <row r="22">
          <cell r="B22">
            <v>57917</v>
          </cell>
          <cell r="C22">
            <v>1777.59</v>
          </cell>
        </row>
        <row r="23">
          <cell r="B23">
            <v>57918</v>
          </cell>
          <cell r="C23">
            <v>1439.34</v>
          </cell>
        </row>
        <row r="24">
          <cell r="B24">
            <v>68214</v>
          </cell>
          <cell r="C24">
            <v>937.16</v>
          </cell>
        </row>
        <row r="25">
          <cell r="B25">
            <v>68490</v>
          </cell>
          <cell r="C25">
            <v>776.96</v>
          </cell>
        </row>
        <row r="26">
          <cell r="B26">
            <v>72001</v>
          </cell>
          <cell r="C26">
            <v>283.47000000000003</v>
          </cell>
        </row>
        <row r="27">
          <cell r="B27">
            <v>72002</v>
          </cell>
          <cell r="C27">
            <v>258.12</v>
          </cell>
        </row>
        <row r="28">
          <cell r="B28">
            <v>72003</v>
          </cell>
          <cell r="C28">
            <v>241.88</v>
          </cell>
        </row>
        <row r="29">
          <cell r="B29">
            <v>72004</v>
          </cell>
          <cell r="C29">
            <v>206.67</v>
          </cell>
        </row>
        <row r="30">
          <cell r="B30">
            <v>72005</v>
          </cell>
          <cell r="C30">
            <v>246.73</v>
          </cell>
        </row>
        <row r="31">
          <cell r="B31">
            <v>72006</v>
          </cell>
          <cell r="C31">
            <v>193.75</v>
          </cell>
        </row>
        <row r="32">
          <cell r="B32">
            <v>72007</v>
          </cell>
          <cell r="C32" t="e">
            <v>#N/A</v>
          </cell>
        </row>
        <row r="33">
          <cell r="B33">
            <v>72008</v>
          </cell>
          <cell r="C33">
            <v>174.97</v>
          </cell>
        </row>
        <row r="34">
          <cell r="B34">
            <v>72009</v>
          </cell>
          <cell r="C34">
            <v>737.67</v>
          </cell>
        </row>
        <row r="35">
          <cell r="B35">
            <v>72010</v>
          </cell>
          <cell r="C35">
            <v>647.04</v>
          </cell>
        </row>
        <row r="36">
          <cell r="B36">
            <v>72011</v>
          </cell>
          <cell r="C36">
            <v>2621.45</v>
          </cell>
        </row>
        <row r="37">
          <cell r="B37">
            <v>72012</v>
          </cell>
          <cell r="C37">
            <v>790.61</v>
          </cell>
        </row>
        <row r="38">
          <cell r="B38">
            <v>72013</v>
          </cell>
          <cell r="C38">
            <v>2908.25</v>
          </cell>
        </row>
        <row r="39">
          <cell r="B39">
            <v>72014</v>
          </cell>
          <cell r="C39">
            <v>2925.14</v>
          </cell>
        </row>
        <row r="40">
          <cell r="B40">
            <v>72015</v>
          </cell>
          <cell r="C40">
            <v>1116.0999999999999</v>
          </cell>
        </row>
        <row r="41">
          <cell r="B41">
            <v>72016</v>
          </cell>
          <cell r="C41">
            <v>111.79</v>
          </cell>
        </row>
        <row r="42">
          <cell r="B42">
            <v>72018</v>
          </cell>
          <cell r="C42">
            <v>1498.06</v>
          </cell>
        </row>
        <row r="43">
          <cell r="B43">
            <v>72021</v>
          </cell>
          <cell r="C43">
            <v>1306.96</v>
          </cell>
        </row>
        <row r="44">
          <cell r="B44">
            <v>72029</v>
          </cell>
          <cell r="C44">
            <v>1143.04</v>
          </cell>
        </row>
        <row r="45">
          <cell r="B45">
            <v>72031</v>
          </cell>
          <cell r="C45">
            <v>1496.17</v>
          </cell>
        </row>
        <row r="46">
          <cell r="B46">
            <v>72032</v>
          </cell>
          <cell r="C46">
            <v>1790.26</v>
          </cell>
        </row>
        <row r="47">
          <cell r="B47">
            <v>72033</v>
          </cell>
          <cell r="C47">
            <v>1741.54</v>
          </cell>
        </row>
        <row r="48">
          <cell r="B48">
            <v>72101</v>
          </cell>
          <cell r="C48">
            <v>253.89</v>
          </cell>
        </row>
        <row r="49">
          <cell r="B49">
            <v>72102</v>
          </cell>
          <cell r="C49">
            <v>240.11</v>
          </cell>
        </row>
        <row r="50">
          <cell r="B50">
            <v>72103</v>
          </cell>
          <cell r="C50">
            <v>227.08</v>
          </cell>
        </row>
        <row r="51">
          <cell r="B51">
            <v>72104</v>
          </cell>
          <cell r="C51">
            <v>195.46</v>
          </cell>
        </row>
        <row r="52">
          <cell r="B52">
            <v>72105</v>
          </cell>
          <cell r="C52">
            <v>207.81</v>
          </cell>
        </row>
        <row r="53">
          <cell r="B53">
            <v>72106</v>
          </cell>
          <cell r="C53">
            <v>223.41</v>
          </cell>
        </row>
        <row r="54">
          <cell r="B54">
            <v>72107</v>
          </cell>
          <cell r="C54">
            <v>219.71</v>
          </cell>
        </row>
        <row r="55">
          <cell r="B55">
            <v>72108</v>
          </cell>
          <cell r="C55">
            <v>235.59</v>
          </cell>
        </row>
        <row r="56">
          <cell r="B56">
            <v>72109</v>
          </cell>
          <cell r="C56">
            <v>226.67</v>
          </cell>
        </row>
        <row r="57">
          <cell r="B57">
            <v>72110</v>
          </cell>
          <cell r="C57">
            <v>232.17</v>
          </cell>
        </row>
        <row r="58">
          <cell r="B58">
            <v>72111</v>
          </cell>
          <cell r="C58">
            <v>234.92</v>
          </cell>
        </row>
        <row r="59">
          <cell r="B59">
            <v>72112</v>
          </cell>
          <cell r="C59">
            <v>215.26</v>
          </cell>
        </row>
        <row r="60">
          <cell r="B60">
            <v>72113</v>
          </cell>
          <cell r="C60">
            <v>244.78</v>
          </cell>
        </row>
        <row r="61">
          <cell r="B61">
            <v>72114</v>
          </cell>
          <cell r="C61">
            <v>224.73</v>
          </cell>
        </row>
        <row r="62">
          <cell r="B62">
            <v>72115</v>
          </cell>
          <cell r="C62">
            <v>182.53</v>
          </cell>
        </row>
        <row r="63">
          <cell r="B63">
            <v>72116</v>
          </cell>
          <cell r="C63">
            <v>284.05</v>
          </cell>
        </row>
        <row r="64">
          <cell r="B64">
            <v>72117</v>
          </cell>
          <cell r="C64">
            <v>169.5</v>
          </cell>
        </row>
        <row r="65">
          <cell r="B65">
            <v>72118</v>
          </cell>
          <cell r="C65">
            <v>333.26</v>
          </cell>
        </row>
        <row r="66">
          <cell r="B66">
            <v>72119</v>
          </cell>
          <cell r="C66">
            <v>224.63</v>
          </cell>
        </row>
        <row r="67">
          <cell r="B67">
            <v>72122</v>
          </cell>
          <cell r="C67" t="e">
            <v>#N/A</v>
          </cell>
        </row>
        <row r="68">
          <cell r="B68">
            <v>72131</v>
          </cell>
          <cell r="C68">
            <v>225.45</v>
          </cell>
        </row>
        <row r="69">
          <cell r="B69">
            <v>72132</v>
          </cell>
          <cell r="C69">
            <v>211.67</v>
          </cell>
        </row>
        <row r="70">
          <cell r="B70">
            <v>72133</v>
          </cell>
          <cell r="C70">
            <v>198.65</v>
          </cell>
        </row>
        <row r="71">
          <cell r="B71">
            <v>72134</v>
          </cell>
          <cell r="C71">
            <v>167.02</v>
          </cell>
        </row>
        <row r="72">
          <cell r="B72">
            <v>72135</v>
          </cell>
          <cell r="C72">
            <v>179.37</v>
          </cell>
        </row>
        <row r="73">
          <cell r="B73">
            <v>72136</v>
          </cell>
          <cell r="C73">
            <v>192.27</v>
          </cell>
        </row>
        <row r="74">
          <cell r="B74">
            <v>72137</v>
          </cell>
          <cell r="C74">
            <v>191.28</v>
          </cell>
        </row>
        <row r="75">
          <cell r="B75">
            <v>72138</v>
          </cell>
          <cell r="C75">
            <v>207.15</v>
          </cell>
        </row>
        <row r="76">
          <cell r="B76">
            <v>72139</v>
          </cell>
          <cell r="C76">
            <v>198.23</v>
          </cell>
        </row>
        <row r="77">
          <cell r="B77">
            <v>72140</v>
          </cell>
          <cell r="C77">
            <v>203.73</v>
          </cell>
        </row>
        <row r="78">
          <cell r="B78">
            <v>72141</v>
          </cell>
          <cell r="C78">
            <v>206.48</v>
          </cell>
        </row>
        <row r="79">
          <cell r="B79">
            <v>72142</v>
          </cell>
          <cell r="C79">
            <v>186.82</v>
          </cell>
        </row>
        <row r="80">
          <cell r="B80">
            <v>72143</v>
          </cell>
          <cell r="C80">
            <v>216.35</v>
          </cell>
        </row>
        <row r="81">
          <cell r="B81">
            <v>72144</v>
          </cell>
          <cell r="C81">
            <v>196.29</v>
          </cell>
        </row>
        <row r="82">
          <cell r="B82">
            <v>72145</v>
          </cell>
          <cell r="C82">
            <v>154.1</v>
          </cell>
        </row>
        <row r="83">
          <cell r="B83">
            <v>72146</v>
          </cell>
          <cell r="C83">
            <v>255.62</v>
          </cell>
        </row>
        <row r="84">
          <cell r="B84">
            <v>72147</v>
          </cell>
          <cell r="C84">
            <v>187.18</v>
          </cell>
        </row>
        <row r="85">
          <cell r="B85">
            <v>72148</v>
          </cell>
          <cell r="C85">
            <v>215.3</v>
          </cell>
        </row>
        <row r="86">
          <cell r="B86">
            <v>72149</v>
          </cell>
          <cell r="C86">
            <v>167.02</v>
          </cell>
        </row>
        <row r="87">
          <cell r="B87">
            <v>72150</v>
          </cell>
          <cell r="C87">
            <v>154.1</v>
          </cell>
        </row>
        <row r="88">
          <cell r="B88">
            <v>72157</v>
          </cell>
          <cell r="C88">
            <v>160.36000000000001</v>
          </cell>
        </row>
        <row r="89">
          <cell r="B89">
            <v>72158</v>
          </cell>
          <cell r="C89">
            <v>132.22999999999999</v>
          </cell>
        </row>
        <row r="90">
          <cell r="B90">
            <v>72159</v>
          </cell>
          <cell r="C90">
            <v>159.5</v>
          </cell>
        </row>
        <row r="91">
          <cell r="B91">
            <v>72161</v>
          </cell>
          <cell r="C91">
            <v>222.44</v>
          </cell>
        </row>
        <row r="92">
          <cell r="B92">
            <v>72162</v>
          </cell>
          <cell r="C92">
            <v>209.09</v>
          </cell>
        </row>
        <row r="93">
          <cell r="B93">
            <v>72163</v>
          </cell>
          <cell r="C93">
            <v>196.06</v>
          </cell>
        </row>
        <row r="94">
          <cell r="B94">
            <v>72164</v>
          </cell>
          <cell r="C94">
            <v>164.44</v>
          </cell>
        </row>
        <row r="95">
          <cell r="B95">
            <v>72165</v>
          </cell>
          <cell r="C95">
            <v>176.78</v>
          </cell>
        </row>
        <row r="96">
          <cell r="B96">
            <v>72166</v>
          </cell>
          <cell r="C96">
            <v>189.69</v>
          </cell>
        </row>
        <row r="97">
          <cell r="B97">
            <v>72167</v>
          </cell>
          <cell r="C97">
            <v>188.69</v>
          </cell>
        </row>
        <row r="98">
          <cell r="B98">
            <v>72168</v>
          </cell>
          <cell r="C98">
            <v>204.57</v>
          </cell>
        </row>
        <row r="99">
          <cell r="B99">
            <v>72169</v>
          </cell>
          <cell r="C99">
            <v>195.65</v>
          </cell>
        </row>
        <row r="100">
          <cell r="B100">
            <v>72170</v>
          </cell>
          <cell r="C100">
            <v>201.15</v>
          </cell>
        </row>
        <row r="101">
          <cell r="B101">
            <v>72171</v>
          </cell>
          <cell r="C101">
            <v>203.9</v>
          </cell>
        </row>
        <row r="102">
          <cell r="B102">
            <v>72172</v>
          </cell>
          <cell r="C102">
            <v>184.24</v>
          </cell>
        </row>
        <row r="103">
          <cell r="B103">
            <v>72173</v>
          </cell>
          <cell r="C103">
            <v>213.76</v>
          </cell>
        </row>
        <row r="104">
          <cell r="B104">
            <v>72174</v>
          </cell>
          <cell r="C104">
            <v>193.71</v>
          </cell>
        </row>
        <row r="105">
          <cell r="B105">
            <v>72175</v>
          </cell>
          <cell r="C105">
            <v>151.51</v>
          </cell>
        </row>
        <row r="106">
          <cell r="B106">
            <v>72176</v>
          </cell>
          <cell r="C106">
            <v>253.03</v>
          </cell>
        </row>
        <row r="107">
          <cell r="B107">
            <v>72177</v>
          </cell>
          <cell r="C107">
            <v>190.29</v>
          </cell>
        </row>
        <row r="108">
          <cell r="B108">
            <v>72178</v>
          </cell>
          <cell r="C108">
            <v>169.6</v>
          </cell>
        </row>
        <row r="109">
          <cell r="B109">
            <v>72179</v>
          </cell>
          <cell r="C109">
            <v>210.46</v>
          </cell>
        </row>
        <row r="110">
          <cell r="B110">
            <v>72180</v>
          </cell>
          <cell r="C110">
            <v>213.9</v>
          </cell>
        </row>
        <row r="111">
          <cell r="B111">
            <v>72181</v>
          </cell>
          <cell r="C111">
            <v>252.27</v>
          </cell>
        </row>
        <row r="112">
          <cell r="B112">
            <v>72182</v>
          </cell>
          <cell r="C112">
            <v>241.77</v>
          </cell>
        </row>
        <row r="113">
          <cell r="B113">
            <v>72183</v>
          </cell>
          <cell r="C113">
            <v>189.17</v>
          </cell>
        </row>
        <row r="114">
          <cell r="B114">
            <v>72184</v>
          </cell>
          <cell r="C114">
            <v>249.86</v>
          </cell>
        </row>
        <row r="115">
          <cell r="B115">
            <v>72185</v>
          </cell>
          <cell r="C115">
            <v>239.19</v>
          </cell>
        </row>
        <row r="116">
          <cell r="B116">
            <v>72186</v>
          </cell>
          <cell r="C116">
            <v>232.89</v>
          </cell>
        </row>
        <row r="117">
          <cell r="B117">
            <v>72187</v>
          </cell>
          <cell r="C117">
            <v>249.28</v>
          </cell>
        </row>
        <row r="118">
          <cell r="B118">
            <v>72188</v>
          </cell>
          <cell r="C118">
            <v>238.67</v>
          </cell>
        </row>
        <row r="119">
          <cell r="B119">
            <v>72201</v>
          </cell>
          <cell r="C119">
            <v>221.7</v>
          </cell>
        </row>
        <row r="120">
          <cell r="B120">
            <v>72202</v>
          </cell>
          <cell r="C120">
            <v>208.57</v>
          </cell>
        </row>
        <row r="121">
          <cell r="B121">
            <v>72203</v>
          </cell>
          <cell r="C121">
            <v>195.55</v>
          </cell>
        </row>
        <row r="122">
          <cell r="B122">
            <v>72204</v>
          </cell>
          <cell r="C122">
            <v>163.92</v>
          </cell>
        </row>
        <row r="123">
          <cell r="B123">
            <v>72205</v>
          </cell>
          <cell r="C123">
            <v>176.27</v>
          </cell>
        </row>
        <row r="124">
          <cell r="B124">
            <v>72206</v>
          </cell>
          <cell r="C124">
            <v>189.17</v>
          </cell>
        </row>
        <row r="125">
          <cell r="B125">
            <v>72207</v>
          </cell>
          <cell r="C125">
            <v>188.17</v>
          </cell>
        </row>
        <row r="126">
          <cell r="B126">
            <v>72208</v>
          </cell>
          <cell r="C126">
            <v>204.05</v>
          </cell>
        </row>
        <row r="127">
          <cell r="B127">
            <v>72209</v>
          </cell>
          <cell r="C127">
            <v>195.13</v>
          </cell>
        </row>
        <row r="128">
          <cell r="B128">
            <v>72210</v>
          </cell>
          <cell r="C128">
            <v>200.63</v>
          </cell>
        </row>
        <row r="129">
          <cell r="B129">
            <v>72211</v>
          </cell>
          <cell r="C129">
            <v>203.38</v>
          </cell>
        </row>
        <row r="130">
          <cell r="B130">
            <v>72212</v>
          </cell>
          <cell r="C130">
            <v>183.72</v>
          </cell>
        </row>
        <row r="131">
          <cell r="B131">
            <v>72213</v>
          </cell>
          <cell r="C131">
            <v>213.24</v>
          </cell>
        </row>
        <row r="132">
          <cell r="B132">
            <v>72214</v>
          </cell>
          <cell r="C132">
            <v>193.19</v>
          </cell>
        </row>
        <row r="133">
          <cell r="B133">
            <v>72215</v>
          </cell>
          <cell r="C133">
            <v>151</v>
          </cell>
        </row>
        <row r="134">
          <cell r="B134">
            <v>72216</v>
          </cell>
          <cell r="C134">
            <v>252.52</v>
          </cell>
        </row>
        <row r="135">
          <cell r="B135">
            <v>72218</v>
          </cell>
          <cell r="C135">
            <v>275.74</v>
          </cell>
        </row>
        <row r="136">
          <cell r="B136">
            <v>72219</v>
          </cell>
          <cell r="C136">
            <v>276.26</v>
          </cell>
        </row>
        <row r="137">
          <cell r="B137">
            <v>72237</v>
          </cell>
          <cell r="C137">
            <v>0.01</v>
          </cell>
        </row>
        <row r="138">
          <cell r="B138">
            <v>72238</v>
          </cell>
          <cell r="C138">
            <v>169.65</v>
          </cell>
        </row>
        <row r="139">
          <cell r="B139">
            <v>72239</v>
          </cell>
          <cell r="C139">
            <v>176.27</v>
          </cell>
        </row>
        <row r="140">
          <cell r="B140">
            <v>72257</v>
          </cell>
          <cell r="C140">
            <v>182.48</v>
          </cell>
        </row>
        <row r="141">
          <cell r="B141">
            <v>72258</v>
          </cell>
          <cell r="C141">
            <v>190.65</v>
          </cell>
        </row>
        <row r="142">
          <cell r="B142">
            <v>72259</v>
          </cell>
          <cell r="C142">
            <v>159.09</v>
          </cell>
        </row>
        <row r="143">
          <cell r="B143">
            <v>72277</v>
          </cell>
          <cell r="C143">
            <v>175.16</v>
          </cell>
        </row>
        <row r="144">
          <cell r="B144">
            <v>72278</v>
          </cell>
          <cell r="C144">
            <v>130.94999999999999</v>
          </cell>
        </row>
        <row r="145">
          <cell r="B145">
            <v>72279</v>
          </cell>
          <cell r="C145">
            <v>158.22</v>
          </cell>
        </row>
        <row r="146">
          <cell r="B146">
            <v>72291</v>
          </cell>
          <cell r="C146">
            <v>212.32</v>
          </cell>
        </row>
        <row r="147">
          <cell r="B147">
            <v>72297</v>
          </cell>
          <cell r="C147">
            <v>171.68</v>
          </cell>
        </row>
        <row r="148">
          <cell r="B148">
            <v>72298</v>
          </cell>
          <cell r="C148">
            <v>174.78</v>
          </cell>
        </row>
        <row r="149">
          <cell r="B149">
            <v>72301</v>
          </cell>
          <cell r="C149">
            <v>244.9</v>
          </cell>
        </row>
        <row r="150">
          <cell r="B150">
            <v>72302</v>
          </cell>
          <cell r="C150">
            <v>231.54</v>
          </cell>
        </row>
        <row r="151">
          <cell r="B151">
            <v>72303</v>
          </cell>
          <cell r="C151">
            <v>209.27</v>
          </cell>
        </row>
        <row r="152">
          <cell r="B152">
            <v>72304</v>
          </cell>
          <cell r="C152">
            <v>173.4</v>
          </cell>
        </row>
        <row r="153">
          <cell r="B153">
            <v>72305</v>
          </cell>
          <cell r="C153">
            <v>185.75</v>
          </cell>
        </row>
        <row r="154">
          <cell r="B154">
            <v>72306</v>
          </cell>
          <cell r="C154">
            <v>200.72</v>
          </cell>
        </row>
        <row r="155">
          <cell r="B155">
            <v>72307</v>
          </cell>
          <cell r="C155">
            <v>194.3</v>
          </cell>
        </row>
        <row r="156">
          <cell r="B156">
            <v>72308</v>
          </cell>
          <cell r="C156">
            <v>219.7</v>
          </cell>
        </row>
        <row r="157">
          <cell r="B157">
            <v>72309</v>
          </cell>
          <cell r="C157">
            <v>216.07</v>
          </cell>
        </row>
        <row r="158">
          <cell r="B158">
            <v>72310</v>
          </cell>
          <cell r="C158">
            <v>225.72</v>
          </cell>
        </row>
        <row r="159">
          <cell r="B159">
            <v>72311</v>
          </cell>
          <cell r="C159">
            <v>227.27</v>
          </cell>
        </row>
        <row r="160">
          <cell r="B160">
            <v>72312</v>
          </cell>
          <cell r="C160">
            <v>191.1</v>
          </cell>
        </row>
        <row r="161">
          <cell r="B161">
            <v>72313</v>
          </cell>
          <cell r="C161">
            <v>234.18</v>
          </cell>
        </row>
        <row r="162">
          <cell r="B162">
            <v>72314</v>
          </cell>
          <cell r="C162">
            <v>203.28</v>
          </cell>
        </row>
        <row r="163">
          <cell r="B163">
            <v>72315</v>
          </cell>
          <cell r="C163">
            <v>157.12</v>
          </cell>
        </row>
        <row r="164">
          <cell r="B164">
            <v>72316</v>
          </cell>
          <cell r="C164">
            <v>257.19</v>
          </cell>
        </row>
        <row r="165">
          <cell r="B165">
            <v>72317</v>
          </cell>
          <cell r="C165">
            <v>327.36</v>
          </cell>
        </row>
        <row r="166">
          <cell r="B166">
            <v>72318</v>
          </cell>
          <cell r="C166">
            <v>167.12</v>
          </cell>
        </row>
        <row r="167">
          <cell r="B167">
            <v>72319</v>
          </cell>
          <cell r="C167">
            <v>437.95</v>
          </cell>
        </row>
        <row r="168">
          <cell r="B168">
            <v>72320</v>
          </cell>
          <cell r="C168">
            <v>192.44</v>
          </cell>
        </row>
        <row r="169">
          <cell r="B169">
            <v>72321</v>
          </cell>
          <cell r="C169">
            <v>180.29</v>
          </cell>
        </row>
        <row r="170">
          <cell r="B170">
            <v>72322</v>
          </cell>
          <cell r="C170">
            <v>187.08</v>
          </cell>
        </row>
        <row r="171">
          <cell r="B171">
            <v>72323</v>
          </cell>
          <cell r="C171">
            <v>131.69</v>
          </cell>
        </row>
        <row r="172">
          <cell r="B172">
            <v>72324</v>
          </cell>
          <cell r="C172">
            <v>182.43</v>
          </cell>
        </row>
        <row r="173">
          <cell r="B173">
            <v>72325</v>
          </cell>
          <cell r="C173">
            <v>131.28</v>
          </cell>
        </row>
        <row r="174">
          <cell r="B174">
            <v>72326</v>
          </cell>
          <cell r="C174">
            <v>283.35000000000002</v>
          </cell>
        </row>
        <row r="175">
          <cell r="B175">
            <v>72327</v>
          </cell>
          <cell r="C175">
            <v>225.32</v>
          </cell>
        </row>
        <row r="176">
          <cell r="B176">
            <v>72328</v>
          </cell>
          <cell r="C176">
            <v>128.58000000000001</v>
          </cell>
        </row>
        <row r="177">
          <cell r="B177">
            <v>72330</v>
          </cell>
          <cell r="C177">
            <v>170.94</v>
          </cell>
        </row>
        <row r="178">
          <cell r="B178">
            <v>72331</v>
          </cell>
          <cell r="C178">
            <v>277.02</v>
          </cell>
        </row>
        <row r="179">
          <cell r="B179">
            <v>72333</v>
          </cell>
          <cell r="C179">
            <v>168.48</v>
          </cell>
        </row>
        <row r="180">
          <cell r="B180">
            <v>72334</v>
          </cell>
          <cell r="C180">
            <v>590.99</v>
          </cell>
        </row>
        <row r="181">
          <cell r="B181">
            <v>72335</v>
          </cell>
          <cell r="C181">
            <v>250.5</v>
          </cell>
        </row>
        <row r="182">
          <cell r="B182">
            <v>72336</v>
          </cell>
          <cell r="C182">
            <v>128.27000000000001</v>
          </cell>
        </row>
        <row r="183">
          <cell r="B183">
            <v>72337</v>
          </cell>
          <cell r="C183">
            <v>193.3</v>
          </cell>
        </row>
        <row r="184">
          <cell r="B184">
            <v>72338</v>
          </cell>
          <cell r="C184">
            <v>266.72000000000003</v>
          </cell>
        </row>
        <row r="185">
          <cell r="B185">
            <v>72340</v>
          </cell>
          <cell r="C185">
            <v>326.51</v>
          </cell>
        </row>
        <row r="186">
          <cell r="B186">
            <v>72341</v>
          </cell>
          <cell r="C186">
            <v>497.69</v>
          </cell>
        </row>
        <row r="187">
          <cell r="B187">
            <v>72342</v>
          </cell>
          <cell r="C187">
            <v>190.31</v>
          </cell>
        </row>
        <row r="188">
          <cell r="B188">
            <v>72343</v>
          </cell>
          <cell r="C188">
            <v>190.28</v>
          </cell>
        </row>
        <row r="189">
          <cell r="B189">
            <v>72344</v>
          </cell>
          <cell r="C189">
            <v>368.05</v>
          </cell>
        </row>
        <row r="190">
          <cell r="B190">
            <v>72345</v>
          </cell>
          <cell r="C190">
            <v>186.68</v>
          </cell>
        </row>
        <row r="191">
          <cell r="B191">
            <v>72346</v>
          </cell>
          <cell r="C191">
            <v>213.43</v>
          </cell>
        </row>
        <row r="192">
          <cell r="B192">
            <v>72347</v>
          </cell>
          <cell r="C192">
            <v>210.22</v>
          </cell>
        </row>
        <row r="193">
          <cell r="B193">
            <v>72348</v>
          </cell>
          <cell r="C193">
            <v>157.63</v>
          </cell>
        </row>
        <row r="194">
          <cell r="B194">
            <v>72349</v>
          </cell>
          <cell r="C194">
            <v>234.7</v>
          </cell>
        </row>
        <row r="195">
          <cell r="B195">
            <v>72350</v>
          </cell>
          <cell r="C195">
            <v>1695.83</v>
          </cell>
        </row>
        <row r="196">
          <cell r="B196">
            <v>72351</v>
          </cell>
          <cell r="C196">
            <v>201.77</v>
          </cell>
        </row>
        <row r="197">
          <cell r="B197">
            <v>72353</v>
          </cell>
          <cell r="C197">
            <v>213.88</v>
          </cell>
        </row>
        <row r="198">
          <cell r="B198">
            <v>72354</v>
          </cell>
          <cell r="C198">
            <v>186.02</v>
          </cell>
        </row>
        <row r="199">
          <cell r="B199">
            <v>72356</v>
          </cell>
          <cell r="C199">
            <v>322.33</v>
          </cell>
        </row>
        <row r="200">
          <cell r="B200">
            <v>72357</v>
          </cell>
          <cell r="C200">
            <v>327.54000000000002</v>
          </cell>
        </row>
        <row r="201">
          <cell r="B201">
            <v>72358</v>
          </cell>
          <cell r="C201">
            <v>222.82</v>
          </cell>
        </row>
        <row r="202">
          <cell r="B202">
            <v>72359</v>
          </cell>
          <cell r="C202">
            <v>237.18</v>
          </cell>
        </row>
        <row r="203">
          <cell r="B203">
            <v>72360</v>
          </cell>
          <cell r="C203">
            <v>177.29</v>
          </cell>
        </row>
        <row r="204">
          <cell r="B204">
            <v>72361</v>
          </cell>
          <cell r="C204">
            <v>190.72</v>
          </cell>
        </row>
        <row r="205">
          <cell r="B205">
            <v>72362</v>
          </cell>
          <cell r="C205">
            <v>270.86</v>
          </cell>
        </row>
        <row r="206">
          <cell r="B206">
            <v>72363</v>
          </cell>
          <cell r="C206">
            <v>326.08999999999997</v>
          </cell>
        </row>
        <row r="207">
          <cell r="B207">
            <v>72364</v>
          </cell>
          <cell r="C207">
            <v>135.33000000000001</v>
          </cell>
        </row>
        <row r="208">
          <cell r="B208">
            <v>72365</v>
          </cell>
          <cell r="C208">
            <v>176.81</v>
          </cell>
        </row>
        <row r="209">
          <cell r="B209">
            <v>72366</v>
          </cell>
          <cell r="C209">
            <v>172.48</v>
          </cell>
        </row>
        <row r="210">
          <cell r="B210">
            <v>72370</v>
          </cell>
          <cell r="C210">
            <v>325.61</v>
          </cell>
        </row>
        <row r="211">
          <cell r="B211">
            <v>72371</v>
          </cell>
          <cell r="C211">
            <v>216.53</v>
          </cell>
        </row>
        <row r="212">
          <cell r="B212">
            <v>72372</v>
          </cell>
          <cell r="C212">
            <v>358.44</v>
          </cell>
        </row>
        <row r="213">
          <cell r="B213">
            <v>72373</v>
          </cell>
          <cell r="C213">
            <v>572.25</v>
          </cell>
        </row>
        <row r="214">
          <cell r="B214">
            <v>72379</v>
          </cell>
          <cell r="C214">
            <v>494.22</v>
          </cell>
        </row>
        <row r="215">
          <cell r="B215">
            <v>72380</v>
          </cell>
          <cell r="C215">
            <v>193.64</v>
          </cell>
        </row>
        <row r="216">
          <cell r="B216">
            <v>72381</v>
          </cell>
          <cell r="C216">
            <v>211.5</v>
          </cell>
        </row>
        <row r="217">
          <cell r="B217">
            <v>72382</v>
          </cell>
          <cell r="C217">
            <v>207.59</v>
          </cell>
        </row>
        <row r="218">
          <cell r="B218">
            <v>72383</v>
          </cell>
          <cell r="C218">
            <v>183.84</v>
          </cell>
        </row>
        <row r="219">
          <cell r="B219">
            <v>72384</v>
          </cell>
          <cell r="C219">
            <v>240.61</v>
          </cell>
        </row>
        <row r="220">
          <cell r="B220">
            <v>72385</v>
          </cell>
          <cell r="C220">
            <v>169.33</v>
          </cell>
        </row>
        <row r="221">
          <cell r="B221">
            <v>72386</v>
          </cell>
          <cell r="C221">
            <v>300.32</v>
          </cell>
        </row>
        <row r="222">
          <cell r="B222">
            <v>72387</v>
          </cell>
          <cell r="C222">
            <v>221.2</v>
          </cell>
        </row>
        <row r="223">
          <cell r="B223">
            <v>72390</v>
          </cell>
          <cell r="C223">
            <v>144.26</v>
          </cell>
        </row>
        <row r="224">
          <cell r="B224">
            <v>72391</v>
          </cell>
          <cell r="C224">
            <v>198.63</v>
          </cell>
        </row>
        <row r="225">
          <cell r="B225">
            <v>72393</v>
          </cell>
          <cell r="C225">
            <v>615.70000000000005</v>
          </cell>
        </row>
        <row r="226">
          <cell r="B226">
            <v>72395</v>
          </cell>
          <cell r="C226">
            <v>230.07</v>
          </cell>
        </row>
        <row r="227">
          <cell r="B227">
            <v>72396</v>
          </cell>
          <cell r="C227">
            <v>266.92</v>
          </cell>
        </row>
        <row r="228">
          <cell r="B228">
            <v>72397</v>
          </cell>
          <cell r="C228">
            <v>281.14</v>
          </cell>
        </row>
        <row r="229">
          <cell r="B229">
            <v>72399</v>
          </cell>
          <cell r="C229">
            <v>217.89</v>
          </cell>
        </row>
        <row r="230">
          <cell r="B230">
            <v>72400</v>
          </cell>
          <cell r="C230">
            <v>0.01</v>
          </cell>
        </row>
        <row r="231">
          <cell r="B231">
            <v>72401</v>
          </cell>
          <cell r="C231">
            <v>0.01</v>
          </cell>
        </row>
        <row r="232">
          <cell r="B232">
            <v>72402</v>
          </cell>
          <cell r="C232">
            <v>0.01</v>
          </cell>
        </row>
        <row r="233">
          <cell r="B233">
            <v>72403</v>
          </cell>
          <cell r="C233">
            <v>0.01</v>
          </cell>
        </row>
        <row r="234">
          <cell r="B234">
            <v>72406</v>
          </cell>
          <cell r="C234">
            <v>186.01</v>
          </cell>
        </row>
        <row r="235">
          <cell r="B235">
            <v>72407</v>
          </cell>
          <cell r="C235">
            <v>325.64999999999998</v>
          </cell>
        </row>
        <row r="236">
          <cell r="B236">
            <v>72409</v>
          </cell>
          <cell r="C236">
            <v>250.23</v>
          </cell>
        </row>
        <row r="237">
          <cell r="B237">
            <v>72410</v>
          </cell>
          <cell r="C237">
            <v>185.15</v>
          </cell>
        </row>
        <row r="238">
          <cell r="B238">
            <v>72411</v>
          </cell>
          <cell r="C238">
            <v>281.37</v>
          </cell>
        </row>
        <row r="239">
          <cell r="B239">
            <v>72412</v>
          </cell>
          <cell r="C239">
            <v>326.51</v>
          </cell>
        </row>
        <row r="240">
          <cell r="B240">
            <v>72413</v>
          </cell>
          <cell r="C240">
            <v>270.86</v>
          </cell>
        </row>
        <row r="241">
          <cell r="B241">
            <v>72416</v>
          </cell>
          <cell r="C241">
            <v>483.57</v>
          </cell>
        </row>
        <row r="242">
          <cell r="B242">
            <v>72417</v>
          </cell>
          <cell r="C242">
            <v>236.5</v>
          </cell>
        </row>
        <row r="243">
          <cell r="B243">
            <v>72418</v>
          </cell>
          <cell r="C243">
            <v>277.3</v>
          </cell>
        </row>
        <row r="244">
          <cell r="B244">
            <v>72419</v>
          </cell>
          <cell r="C244">
            <v>280.08999999999997</v>
          </cell>
        </row>
        <row r="245">
          <cell r="B245">
            <v>72420</v>
          </cell>
          <cell r="C245">
            <v>284.75</v>
          </cell>
        </row>
        <row r="246">
          <cell r="B246">
            <v>72421</v>
          </cell>
          <cell r="C246">
            <v>244.89</v>
          </cell>
        </row>
        <row r="247">
          <cell r="B247">
            <v>72422</v>
          </cell>
          <cell r="C247">
            <v>279.12</v>
          </cell>
        </row>
        <row r="248">
          <cell r="B248">
            <v>72423</v>
          </cell>
          <cell r="C248">
            <v>328.87</v>
          </cell>
        </row>
        <row r="249">
          <cell r="B249">
            <v>72425</v>
          </cell>
          <cell r="C249">
            <v>228.45</v>
          </cell>
        </row>
        <row r="250">
          <cell r="B250">
            <v>72426</v>
          </cell>
          <cell r="C250">
            <v>184.73</v>
          </cell>
        </row>
        <row r="251">
          <cell r="B251">
            <v>72427</v>
          </cell>
          <cell r="C251">
            <v>229.91</v>
          </cell>
        </row>
        <row r="252">
          <cell r="B252">
            <v>72429</v>
          </cell>
          <cell r="C252">
            <v>230.86</v>
          </cell>
        </row>
        <row r="253">
          <cell r="B253">
            <v>72431</v>
          </cell>
          <cell r="C253">
            <v>241.44</v>
          </cell>
        </row>
        <row r="254">
          <cell r="B254">
            <v>72432</v>
          </cell>
          <cell r="C254">
            <v>187.7</v>
          </cell>
        </row>
        <row r="255">
          <cell r="B255">
            <v>72438</v>
          </cell>
          <cell r="C255">
            <v>228.87</v>
          </cell>
        </row>
        <row r="256">
          <cell r="B256">
            <v>72440</v>
          </cell>
          <cell r="C256">
            <v>182.02</v>
          </cell>
        </row>
        <row r="257">
          <cell r="B257">
            <v>72441</v>
          </cell>
          <cell r="C257">
            <v>185.15</v>
          </cell>
        </row>
        <row r="258">
          <cell r="B258">
            <v>72442</v>
          </cell>
          <cell r="C258">
            <v>162.80000000000001</v>
          </cell>
        </row>
        <row r="259">
          <cell r="B259">
            <v>72443</v>
          </cell>
          <cell r="C259">
            <v>301.79000000000002</v>
          </cell>
        </row>
        <row r="260">
          <cell r="B260">
            <v>72444</v>
          </cell>
          <cell r="C260">
            <v>279.54000000000002</v>
          </cell>
        </row>
        <row r="261">
          <cell r="B261">
            <v>72445</v>
          </cell>
          <cell r="C261">
            <v>241.42</v>
          </cell>
        </row>
        <row r="262">
          <cell r="B262">
            <v>72446</v>
          </cell>
          <cell r="C262">
            <v>245.31</v>
          </cell>
        </row>
        <row r="263">
          <cell r="B263">
            <v>72447</v>
          </cell>
          <cell r="C263">
            <v>335.18</v>
          </cell>
        </row>
        <row r="264">
          <cell r="B264">
            <v>72449</v>
          </cell>
          <cell r="C264">
            <v>658.75</v>
          </cell>
        </row>
        <row r="265">
          <cell r="B265">
            <v>72450</v>
          </cell>
          <cell r="C265">
            <v>296.11</v>
          </cell>
        </row>
        <row r="266">
          <cell r="B266">
            <v>72451</v>
          </cell>
          <cell r="C266">
            <v>183.05</v>
          </cell>
        </row>
        <row r="267">
          <cell r="B267">
            <v>72452</v>
          </cell>
          <cell r="C267">
            <v>336.13</v>
          </cell>
        </row>
        <row r="268">
          <cell r="B268">
            <v>72453</v>
          </cell>
          <cell r="C268">
            <v>229.91</v>
          </cell>
        </row>
        <row r="269">
          <cell r="B269">
            <v>72454</v>
          </cell>
          <cell r="C269">
            <v>378.65</v>
          </cell>
        </row>
        <row r="270">
          <cell r="B270">
            <v>72455</v>
          </cell>
          <cell r="C270">
            <v>643.14</v>
          </cell>
        </row>
        <row r="271">
          <cell r="B271">
            <v>72456</v>
          </cell>
          <cell r="C271">
            <v>568.51</v>
          </cell>
        </row>
        <row r="272">
          <cell r="B272">
            <v>72457</v>
          </cell>
          <cell r="C272">
            <v>490.31</v>
          </cell>
        </row>
        <row r="273">
          <cell r="B273">
            <v>72458</v>
          </cell>
          <cell r="C273">
            <v>417.34</v>
          </cell>
        </row>
        <row r="274">
          <cell r="B274">
            <v>72459</v>
          </cell>
          <cell r="C274">
            <v>481.27</v>
          </cell>
        </row>
        <row r="275">
          <cell r="B275">
            <v>72466</v>
          </cell>
          <cell r="C275">
            <v>279.95</v>
          </cell>
        </row>
        <row r="276">
          <cell r="B276">
            <v>72467</v>
          </cell>
          <cell r="C276">
            <v>443.99</v>
          </cell>
        </row>
        <row r="277">
          <cell r="B277">
            <v>72468</v>
          </cell>
          <cell r="C277">
            <v>42.38</v>
          </cell>
        </row>
        <row r="278">
          <cell r="B278">
            <v>72469</v>
          </cell>
          <cell r="C278">
            <v>88.46</v>
          </cell>
        </row>
        <row r="279">
          <cell r="B279">
            <v>72470</v>
          </cell>
          <cell r="C279">
            <v>206.04</v>
          </cell>
        </row>
        <row r="280">
          <cell r="B280">
            <v>72472</v>
          </cell>
          <cell r="C280">
            <v>221.35</v>
          </cell>
        </row>
        <row r="281">
          <cell r="B281">
            <v>72473</v>
          </cell>
          <cell r="C281">
            <v>306.16000000000003</v>
          </cell>
        </row>
        <row r="282">
          <cell r="B282">
            <v>72474</v>
          </cell>
          <cell r="C282">
            <v>306.57</v>
          </cell>
        </row>
        <row r="283">
          <cell r="B283">
            <v>72475</v>
          </cell>
          <cell r="C283">
            <v>284.20999999999998</v>
          </cell>
        </row>
        <row r="284">
          <cell r="B284">
            <v>72476</v>
          </cell>
          <cell r="C284">
            <v>205.11</v>
          </cell>
        </row>
        <row r="285">
          <cell r="B285">
            <v>72477</v>
          </cell>
          <cell r="C285">
            <v>224.63</v>
          </cell>
        </row>
        <row r="286">
          <cell r="B286">
            <v>72478</v>
          </cell>
          <cell r="C286">
            <v>223.43</v>
          </cell>
        </row>
        <row r="287">
          <cell r="B287">
            <v>72479</v>
          </cell>
          <cell r="C287">
            <v>211.42</v>
          </cell>
        </row>
        <row r="288">
          <cell r="B288">
            <v>72490</v>
          </cell>
          <cell r="C288">
            <v>301.81</v>
          </cell>
        </row>
        <row r="289">
          <cell r="B289">
            <v>72491</v>
          </cell>
          <cell r="C289">
            <v>185.58</v>
          </cell>
        </row>
        <row r="290">
          <cell r="B290">
            <v>72492</v>
          </cell>
          <cell r="C290">
            <v>270.27</v>
          </cell>
        </row>
        <row r="291">
          <cell r="B291">
            <v>72493</v>
          </cell>
          <cell r="C291">
            <v>2883.67</v>
          </cell>
        </row>
        <row r="292">
          <cell r="B292">
            <v>72494</v>
          </cell>
          <cell r="C292">
            <v>183.96</v>
          </cell>
        </row>
        <row r="293">
          <cell r="B293">
            <v>72495</v>
          </cell>
          <cell r="C293">
            <v>1843.21</v>
          </cell>
        </row>
        <row r="294">
          <cell r="B294">
            <v>72496</v>
          </cell>
          <cell r="C294">
            <v>183</v>
          </cell>
        </row>
        <row r="295">
          <cell r="B295">
            <v>72498</v>
          </cell>
          <cell r="C295">
            <v>230.09</v>
          </cell>
        </row>
        <row r="296">
          <cell r="B296">
            <v>72499</v>
          </cell>
          <cell r="C296">
            <v>264.31</v>
          </cell>
        </row>
        <row r="297">
          <cell r="B297">
            <v>72501</v>
          </cell>
          <cell r="C297">
            <v>226.2</v>
          </cell>
        </row>
        <row r="298">
          <cell r="B298">
            <v>72502</v>
          </cell>
          <cell r="C298">
            <v>267</v>
          </cell>
        </row>
        <row r="299">
          <cell r="B299">
            <v>72503</v>
          </cell>
          <cell r="C299">
            <v>226.88</v>
          </cell>
        </row>
        <row r="300">
          <cell r="B300">
            <v>72504</v>
          </cell>
          <cell r="C300">
            <v>213.67</v>
          </cell>
        </row>
        <row r="301">
          <cell r="B301">
            <v>72505</v>
          </cell>
          <cell r="C301">
            <v>225.68</v>
          </cell>
        </row>
        <row r="302">
          <cell r="B302">
            <v>72506</v>
          </cell>
          <cell r="C302">
            <v>207.36</v>
          </cell>
        </row>
        <row r="303">
          <cell r="B303">
            <v>72507</v>
          </cell>
          <cell r="C303">
            <v>188.83</v>
          </cell>
        </row>
        <row r="304">
          <cell r="B304">
            <v>72508</v>
          </cell>
          <cell r="C304">
            <v>204.38</v>
          </cell>
        </row>
        <row r="305">
          <cell r="B305">
            <v>72509</v>
          </cell>
          <cell r="C305">
            <v>205.21</v>
          </cell>
        </row>
        <row r="306">
          <cell r="B306">
            <v>72510</v>
          </cell>
          <cell r="C306">
            <v>191.5</v>
          </cell>
        </row>
        <row r="307">
          <cell r="B307">
            <v>72511</v>
          </cell>
          <cell r="C307">
            <v>4853.75</v>
          </cell>
        </row>
        <row r="308">
          <cell r="B308">
            <v>72512</v>
          </cell>
          <cell r="C308">
            <v>5083.33</v>
          </cell>
        </row>
        <row r="309">
          <cell r="B309">
            <v>72513</v>
          </cell>
          <cell r="C309">
            <v>4427.5</v>
          </cell>
        </row>
        <row r="310">
          <cell r="B310">
            <v>72514</v>
          </cell>
          <cell r="C310">
            <v>3657.5</v>
          </cell>
        </row>
        <row r="311">
          <cell r="B311">
            <v>72515</v>
          </cell>
          <cell r="C311">
            <v>4567.75</v>
          </cell>
        </row>
        <row r="312">
          <cell r="B312">
            <v>72516</v>
          </cell>
          <cell r="C312">
            <v>4344.17</v>
          </cell>
        </row>
        <row r="313">
          <cell r="B313">
            <v>72517</v>
          </cell>
          <cell r="C313">
            <v>5042</v>
          </cell>
        </row>
        <row r="314">
          <cell r="B314">
            <v>72518</v>
          </cell>
          <cell r="C314">
            <v>4566.67</v>
          </cell>
        </row>
        <row r="315">
          <cell r="B315">
            <v>72519</v>
          </cell>
          <cell r="C315">
            <v>4500</v>
          </cell>
        </row>
        <row r="316">
          <cell r="B316">
            <v>72529</v>
          </cell>
          <cell r="C316">
            <v>2298.67</v>
          </cell>
        </row>
        <row r="317">
          <cell r="B317">
            <v>72530</v>
          </cell>
          <cell r="C317">
            <v>2131.33</v>
          </cell>
        </row>
        <row r="318">
          <cell r="B318">
            <v>72531</v>
          </cell>
          <cell r="C318">
            <v>2091</v>
          </cell>
        </row>
        <row r="319">
          <cell r="B319">
            <v>72532</v>
          </cell>
          <cell r="C319">
            <v>1867.25</v>
          </cell>
        </row>
        <row r="320">
          <cell r="B320">
            <v>72533</v>
          </cell>
          <cell r="C320">
            <v>1960</v>
          </cell>
        </row>
        <row r="321">
          <cell r="B321">
            <v>72534</v>
          </cell>
          <cell r="C321">
            <v>1859.67</v>
          </cell>
        </row>
        <row r="322">
          <cell r="B322">
            <v>72535</v>
          </cell>
          <cell r="C322">
            <v>2094.75</v>
          </cell>
        </row>
        <row r="323">
          <cell r="B323">
            <v>72536</v>
          </cell>
          <cell r="C323">
            <v>2088</v>
          </cell>
        </row>
        <row r="324">
          <cell r="B324">
            <v>72537</v>
          </cell>
          <cell r="C324">
            <v>2176.17</v>
          </cell>
        </row>
        <row r="325">
          <cell r="B325">
            <v>72538</v>
          </cell>
          <cell r="C325">
            <v>2138.33</v>
          </cell>
        </row>
        <row r="326">
          <cell r="B326">
            <v>72539</v>
          </cell>
          <cell r="C326">
            <v>900</v>
          </cell>
        </row>
        <row r="327">
          <cell r="B327">
            <v>72540</v>
          </cell>
          <cell r="C327">
            <v>1872.71</v>
          </cell>
        </row>
        <row r="328">
          <cell r="B328">
            <v>72541</v>
          </cell>
          <cell r="C328">
            <v>3611.25</v>
          </cell>
        </row>
        <row r="329">
          <cell r="B329">
            <v>72546</v>
          </cell>
          <cell r="C329">
            <v>66</v>
          </cell>
        </row>
        <row r="330">
          <cell r="B330">
            <v>72547</v>
          </cell>
          <cell r="C330">
            <v>37.5</v>
          </cell>
        </row>
        <row r="331">
          <cell r="B331">
            <v>72548</v>
          </cell>
          <cell r="C331">
            <v>70</v>
          </cell>
        </row>
        <row r="332">
          <cell r="B332">
            <v>72549</v>
          </cell>
          <cell r="C332">
            <v>91.67</v>
          </cell>
        </row>
        <row r="333">
          <cell r="B333">
            <v>72550</v>
          </cell>
          <cell r="C333">
            <v>733.33</v>
          </cell>
        </row>
        <row r="334">
          <cell r="B334">
            <v>72551</v>
          </cell>
          <cell r="C334">
            <v>283.33</v>
          </cell>
        </row>
        <row r="335">
          <cell r="B335">
            <v>72552</v>
          </cell>
          <cell r="C335">
            <v>275</v>
          </cell>
        </row>
        <row r="336">
          <cell r="B336">
            <v>72553</v>
          </cell>
          <cell r="C336">
            <v>900</v>
          </cell>
        </row>
        <row r="337">
          <cell r="B337">
            <v>72554</v>
          </cell>
          <cell r="C337">
            <v>177.08</v>
          </cell>
        </row>
        <row r="338">
          <cell r="B338">
            <v>72555</v>
          </cell>
          <cell r="C338">
            <v>229.17</v>
          </cell>
        </row>
        <row r="339">
          <cell r="B339">
            <v>72556</v>
          </cell>
          <cell r="C339">
            <v>260.42</v>
          </cell>
        </row>
        <row r="340">
          <cell r="B340">
            <v>72557</v>
          </cell>
          <cell r="C340">
            <v>291.67</v>
          </cell>
        </row>
        <row r="341">
          <cell r="B341">
            <v>72559</v>
          </cell>
          <cell r="C341">
            <v>364.58</v>
          </cell>
        </row>
        <row r="342">
          <cell r="B342">
            <v>72563</v>
          </cell>
          <cell r="C342">
            <v>213.64</v>
          </cell>
        </row>
        <row r="343">
          <cell r="B343">
            <v>72564</v>
          </cell>
          <cell r="C343">
            <v>213.64</v>
          </cell>
        </row>
        <row r="344">
          <cell r="B344">
            <v>72565</v>
          </cell>
          <cell r="C344">
            <v>593.55999999999995</v>
          </cell>
        </row>
        <row r="345">
          <cell r="B345">
            <v>72566</v>
          </cell>
          <cell r="C345">
            <v>536.62</v>
          </cell>
        </row>
        <row r="346">
          <cell r="B346">
            <v>72567</v>
          </cell>
          <cell r="C346">
            <v>565.16</v>
          </cell>
        </row>
        <row r="347">
          <cell r="B347">
            <v>72568</v>
          </cell>
          <cell r="C347">
            <v>217.48</v>
          </cell>
        </row>
        <row r="348">
          <cell r="B348">
            <v>72569</v>
          </cell>
          <cell r="C348">
            <v>346.9</v>
          </cell>
        </row>
        <row r="349">
          <cell r="B349">
            <v>72570</v>
          </cell>
          <cell r="C349">
            <v>296.82</v>
          </cell>
        </row>
        <row r="350">
          <cell r="B350">
            <v>72571</v>
          </cell>
          <cell r="C350">
            <v>215.54</v>
          </cell>
        </row>
        <row r="351">
          <cell r="B351">
            <v>72572</v>
          </cell>
          <cell r="C351">
            <v>214.37</v>
          </cell>
        </row>
        <row r="352">
          <cell r="B352">
            <v>72574</v>
          </cell>
          <cell r="C352">
            <v>257.8</v>
          </cell>
        </row>
        <row r="353">
          <cell r="B353">
            <v>72575</v>
          </cell>
          <cell r="C353">
            <v>300.24</v>
          </cell>
        </row>
        <row r="354">
          <cell r="B354">
            <v>72576</v>
          </cell>
          <cell r="C354">
            <v>1580.07</v>
          </cell>
        </row>
        <row r="355">
          <cell r="B355">
            <v>72577</v>
          </cell>
          <cell r="C355">
            <v>1812.2</v>
          </cell>
        </row>
        <row r="356">
          <cell r="B356">
            <v>72578</v>
          </cell>
          <cell r="C356">
            <v>1580.07</v>
          </cell>
        </row>
        <row r="357">
          <cell r="B357">
            <v>72579</v>
          </cell>
          <cell r="C357">
            <v>1724.73</v>
          </cell>
        </row>
        <row r="358">
          <cell r="B358">
            <v>72580</v>
          </cell>
          <cell r="C358">
            <v>1143.24</v>
          </cell>
        </row>
        <row r="359">
          <cell r="B359">
            <v>72581</v>
          </cell>
          <cell r="C359">
            <v>0.01</v>
          </cell>
        </row>
        <row r="360">
          <cell r="B360">
            <v>72582</v>
          </cell>
          <cell r="C360">
            <v>0.01</v>
          </cell>
        </row>
        <row r="361">
          <cell r="B361">
            <v>72583</v>
          </cell>
          <cell r="C361">
            <v>202.3</v>
          </cell>
        </row>
        <row r="362">
          <cell r="B362">
            <v>72584</v>
          </cell>
          <cell r="C362">
            <v>222.14</v>
          </cell>
        </row>
        <row r="363">
          <cell r="B363">
            <v>72585</v>
          </cell>
          <cell r="C363">
            <v>193.96</v>
          </cell>
        </row>
        <row r="364">
          <cell r="B364">
            <v>72586</v>
          </cell>
          <cell r="C364">
            <v>938.29</v>
          </cell>
        </row>
        <row r="365">
          <cell r="B365">
            <v>72595</v>
          </cell>
          <cell r="C365">
            <v>473.26</v>
          </cell>
        </row>
        <row r="366">
          <cell r="B366">
            <v>72596</v>
          </cell>
          <cell r="C366">
            <v>230.09</v>
          </cell>
        </row>
        <row r="367">
          <cell r="B367">
            <v>72597</v>
          </cell>
          <cell r="C367">
            <v>267</v>
          </cell>
        </row>
        <row r="368">
          <cell r="B368">
            <v>72598</v>
          </cell>
          <cell r="C368">
            <v>3603.75</v>
          </cell>
        </row>
        <row r="369">
          <cell r="B369">
            <v>72599</v>
          </cell>
          <cell r="C369">
            <v>883.99</v>
          </cell>
        </row>
        <row r="370">
          <cell r="B370">
            <v>72600</v>
          </cell>
          <cell r="C370" t="e">
            <v>#N/A</v>
          </cell>
        </row>
        <row r="371">
          <cell r="B371">
            <v>72601</v>
          </cell>
          <cell r="C371">
            <v>149.72999999999999</v>
          </cell>
        </row>
        <row r="372">
          <cell r="B372">
            <v>72602</v>
          </cell>
          <cell r="C372" t="e">
            <v>#N/A</v>
          </cell>
        </row>
        <row r="373">
          <cell r="B373">
            <v>72603</v>
          </cell>
          <cell r="C373">
            <v>135.43</v>
          </cell>
        </row>
        <row r="374">
          <cell r="B374">
            <v>72604</v>
          </cell>
          <cell r="C374">
            <v>532.30999999999995</v>
          </cell>
        </row>
        <row r="375">
          <cell r="B375">
            <v>72606</v>
          </cell>
          <cell r="C375">
            <v>458.33</v>
          </cell>
        </row>
        <row r="376">
          <cell r="B376">
            <v>72607</v>
          </cell>
          <cell r="C376">
            <v>1178.0999999999999</v>
          </cell>
        </row>
        <row r="377">
          <cell r="B377">
            <v>72608</v>
          </cell>
          <cell r="C377">
            <v>965.68</v>
          </cell>
        </row>
        <row r="378">
          <cell r="B378">
            <v>72609</v>
          </cell>
          <cell r="C378">
            <v>1343.85</v>
          </cell>
        </row>
        <row r="379">
          <cell r="B379">
            <v>72610</v>
          </cell>
          <cell r="C379">
            <v>1343.85</v>
          </cell>
        </row>
        <row r="380">
          <cell r="B380">
            <v>72611</v>
          </cell>
          <cell r="C380">
            <v>1418.31</v>
          </cell>
        </row>
        <row r="381">
          <cell r="B381">
            <v>72612</v>
          </cell>
          <cell r="C381">
            <v>1866.57</v>
          </cell>
        </row>
        <row r="382">
          <cell r="B382">
            <v>72613</v>
          </cell>
          <cell r="C382">
            <v>1577.94</v>
          </cell>
        </row>
        <row r="383">
          <cell r="B383">
            <v>72614</v>
          </cell>
          <cell r="C383">
            <v>1866.57</v>
          </cell>
        </row>
        <row r="384">
          <cell r="B384">
            <v>72615</v>
          </cell>
          <cell r="C384">
            <v>1577.94</v>
          </cell>
        </row>
        <row r="385">
          <cell r="B385">
            <v>72618</v>
          </cell>
          <cell r="C385">
            <v>265.51</v>
          </cell>
        </row>
        <row r="386">
          <cell r="B386">
            <v>72619</v>
          </cell>
          <cell r="C386">
            <v>262.08999999999997</v>
          </cell>
        </row>
        <row r="387">
          <cell r="B387">
            <v>72620</v>
          </cell>
          <cell r="C387">
            <v>2630.48</v>
          </cell>
        </row>
        <row r="388">
          <cell r="B388">
            <v>72621</v>
          </cell>
          <cell r="C388">
            <v>1564.65</v>
          </cell>
        </row>
        <row r="389">
          <cell r="B389">
            <v>72624</v>
          </cell>
          <cell r="C389">
            <v>2116.13</v>
          </cell>
        </row>
        <row r="390">
          <cell r="B390">
            <v>72625</v>
          </cell>
          <cell r="C390">
            <v>6592.05</v>
          </cell>
        </row>
        <row r="391">
          <cell r="B391">
            <v>72626</v>
          </cell>
          <cell r="C391">
            <v>3829.95</v>
          </cell>
        </row>
        <row r="392">
          <cell r="B392">
            <v>72627</v>
          </cell>
          <cell r="C392">
            <v>3882.6</v>
          </cell>
        </row>
        <row r="393">
          <cell r="B393">
            <v>72628</v>
          </cell>
          <cell r="C393">
            <v>4632.53</v>
          </cell>
        </row>
        <row r="394">
          <cell r="B394">
            <v>72629</v>
          </cell>
          <cell r="C394">
            <v>4778.33</v>
          </cell>
        </row>
        <row r="395">
          <cell r="B395">
            <v>72630</v>
          </cell>
          <cell r="C395">
            <v>5036.8500000000004</v>
          </cell>
        </row>
        <row r="396">
          <cell r="B396">
            <v>72631</v>
          </cell>
          <cell r="C396">
            <v>4739.18</v>
          </cell>
        </row>
        <row r="397">
          <cell r="B397">
            <v>72632</v>
          </cell>
          <cell r="C397">
            <v>2141.7800000000002</v>
          </cell>
        </row>
        <row r="398">
          <cell r="B398">
            <v>72633</v>
          </cell>
          <cell r="C398">
            <v>1083.33</v>
          </cell>
        </row>
        <row r="399">
          <cell r="B399">
            <v>72634</v>
          </cell>
          <cell r="C399">
            <v>6659.55</v>
          </cell>
        </row>
        <row r="400">
          <cell r="B400">
            <v>72636</v>
          </cell>
          <cell r="C400">
            <v>2471.85</v>
          </cell>
        </row>
        <row r="401">
          <cell r="B401">
            <v>72640</v>
          </cell>
          <cell r="C401">
            <v>222.14</v>
          </cell>
        </row>
        <row r="402">
          <cell r="B402">
            <v>72641</v>
          </cell>
          <cell r="C402">
            <v>458.33</v>
          </cell>
        </row>
        <row r="403">
          <cell r="B403">
            <v>72642</v>
          </cell>
          <cell r="C403">
            <v>301.49</v>
          </cell>
        </row>
        <row r="404">
          <cell r="B404">
            <v>72643</v>
          </cell>
          <cell r="C404">
            <v>258.22000000000003</v>
          </cell>
        </row>
        <row r="405">
          <cell r="B405">
            <v>72644</v>
          </cell>
          <cell r="C405">
            <v>297.24</v>
          </cell>
        </row>
        <row r="406">
          <cell r="B406">
            <v>72645</v>
          </cell>
          <cell r="C406">
            <v>248.46</v>
          </cell>
        </row>
        <row r="407">
          <cell r="B407">
            <v>72646</v>
          </cell>
          <cell r="C407">
            <v>884.34</v>
          </cell>
        </row>
        <row r="408">
          <cell r="B408">
            <v>72647</v>
          </cell>
          <cell r="C408">
            <v>883.99</v>
          </cell>
        </row>
        <row r="409">
          <cell r="B409">
            <v>72648</v>
          </cell>
          <cell r="C409">
            <v>884.34</v>
          </cell>
        </row>
        <row r="410">
          <cell r="B410">
            <v>72650</v>
          </cell>
          <cell r="C410" t="e">
            <v>#N/A</v>
          </cell>
        </row>
        <row r="411">
          <cell r="B411">
            <v>72651</v>
          </cell>
          <cell r="C411" t="e">
            <v>#N/A</v>
          </cell>
        </row>
        <row r="412">
          <cell r="B412">
            <v>72656</v>
          </cell>
          <cell r="C412">
            <v>144.24</v>
          </cell>
        </row>
        <row r="413">
          <cell r="B413">
            <v>72657</v>
          </cell>
          <cell r="C413">
            <v>142.80000000000001</v>
          </cell>
        </row>
        <row r="414">
          <cell r="B414">
            <v>72658</v>
          </cell>
          <cell r="C414">
            <v>174.32</v>
          </cell>
        </row>
        <row r="415">
          <cell r="B415">
            <v>72659</v>
          </cell>
          <cell r="C415">
            <v>650.67999999999995</v>
          </cell>
        </row>
        <row r="416">
          <cell r="B416">
            <v>72660</v>
          </cell>
          <cell r="C416">
            <v>962.37</v>
          </cell>
        </row>
        <row r="417">
          <cell r="B417">
            <v>72661</v>
          </cell>
          <cell r="C417">
            <v>940.68</v>
          </cell>
        </row>
        <row r="418">
          <cell r="B418">
            <v>72662</v>
          </cell>
          <cell r="C418">
            <v>962.37</v>
          </cell>
        </row>
        <row r="419">
          <cell r="B419">
            <v>72663</v>
          </cell>
          <cell r="C419">
            <v>961.64</v>
          </cell>
        </row>
        <row r="420">
          <cell r="B420">
            <v>72664</v>
          </cell>
          <cell r="C420" t="e">
            <v>#N/A</v>
          </cell>
        </row>
        <row r="421">
          <cell r="B421">
            <v>72665</v>
          </cell>
          <cell r="C421" t="e">
            <v>#N/A</v>
          </cell>
        </row>
        <row r="422">
          <cell r="B422">
            <v>72666</v>
          </cell>
          <cell r="C422">
            <v>339.3</v>
          </cell>
        </row>
        <row r="423">
          <cell r="B423">
            <v>72667</v>
          </cell>
          <cell r="C423">
            <v>430.96</v>
          </cell>
        </row>
        <row r="424">
          <cell r="B424">
            <v>72668</v>
          </cell>
          <cell r="C424">
            <v>436.88</v>
          </cell>
        </row>
        <row r="425">
          <cell r="B425">
            <v>72669</v>
          </cell>
          <cell r="C425">
            <v>716.1</v>
          </cell>
        </row>
        <row r="426">
          <cell r="B426">
            <v>72670</v>
          </cell>
          <cell r="C426" t="e">
            <v>#N/A</v>
          </cell>
        </row>
        <row r="427">
          <cell r="B427">
            <v>72671</v>
          </cell>
          <cell r="C427" t="e">
            <v>#N/A</v>
          </cell>
        </row>
        <row r="428">
          <cell r="B428">
            <v>72672</v>
          </cell>
          <cell r="C428">
            <v>1062.08</v>
          </cell>
        </row>
        <row r="429">
          <cell r="B429">
            <v>72673</v>
          </cell>
          <cell r="C429">
            <v>1060.8599999999999</v>
          </cell>
        </row>
        <row r="430">
          <cell r="B430">
            <v>72674</v>
          </cell>
          <cell r="C430">
            <v>1093.32</v>
          </cell>
        </row>
        <row r="431">
          <cell r="B431">
            <v>72675</v>
          </cell>
          <cell r="C431">
            <v>1060.8599999999999</v>
          </cell>
        </row>
        <row r="432">
          <cell r="B432">
            <v>72676</v>
          </cell>
          <cell r="C432">
            <v>1127.0999999999999</v>
          </cell>
        </row>
        <row r="433">
          <cell r="B433">
            <v>72677</v>
          </cell>
          <cell r="C433">
            <v>1125.56</v>
          </cell>
        </row>
        <row r="434">
          <cell r="B434">
            <v>72678</v>
          </cell>
          <cell r="C434">
            <v>1127.0999999999999</v>
          </cell>
        </row>
        <row r="435">
          <cell r="B435">
            <v>72679</v>
          </cell>
          <cell r="C435">
            <v>1125.56</v>
          </cell>
        </row>
        <row r="436">
          <cell r="B436">
            <v>72680</v>
          </cell>
          <cell r="C436" t="e">
            <v>#N/A</v>
          </cell>
        </row>
        <row r="437">
          <cell r="B437">
            <v>72681</v>
          </cell>
          <cell r="C437" t="e">
            <v>#N/A</v>
          </cell>
        </row>
        <row r="438">
          <cell r="B438">
            <v>72682</v>
          </cell>
          <cell r="C438">
            <v>1196.46</v>
          </cell>
        </row>
        <row r="439">
          <cell r="B439">
            <v>72683</v>
          </cell>
          <cell r="C439">
            <v>1194.58</v>
          </cell>
        </row>
        <row r="440">
          <cell r="B440">
            <v>72684</v>
          </cell>
          <cell r="C440">
            <v>1196.46</v>
          </cell>
        </row>
        <row r="441">
          <cell r="B441">
            <v>72685</v>
          </cell>
          <cell r="C441">
            <v>1194.58</v>
          </cell>
        </row>
        <row r="442">
          <cell r="B442">
            <v>72686</v>
          </cell>
          <cell r="C442">
            <v>1231.6500000000001</v>
          </cell>
        </row>
        <row r="443">
          <cell r="B443">
            <v>72687</v>
          </cell>
          <cell r="C443">
            <v>1194.58</v>
          </cell>
        </row>
        <row r="444">
          <cell r="B444">
            <v>72688</v>
          </cell>
          <cell r="C444">
            <v>1265.82</v>
          </cell>
        </row>
        <row r="445">
          <cell r="B445">
            <v>72689</v>
          </cell>
          <cell r="C445">
            <v>1263.5999999999999</v>
          </cell>
        </row>
        <row r="446">
          <cell r="B446">
            <v>72690</v>
          </cell>
          <cell r="C446">
            <v>1265.82</v>
          </cell>
        </row>
        <row r="447">
          <cell r="B447">
            <v>72691</v>
          </cell>
          <cell r="C447">
            <v>1263.5999999999999</v>
          </cell>
        </row>
        <row r="448">
          <cell r="B448">
            <v>72692</v>
          </cell>
          <cell r="C448">
            <v>1303.05</v>
          </cell>
        </row>
        <row r="449">
          <cell r="B449">
            <v>72693</v>
          </cell>
          <cell r="C449">
            <v>1263.5999999999999</v>
          </cell>
        </row>
        <row r="450">
          <cell r="B450">
            <v>72694</v>
          </cell>
          <cell r="C450">
            <v>455.18</v>
          </cell>
        </row>
        <row r="451">
          <cell r="B451">
            <v>72695</v>
          </cell>
          <cell r="C451" t="e">
            <v>#N/A</v>
          </cell>
        </row>
        <row r="452">
          <cell r="B452">
            <v>72696</v>
          </cell>
          <cell r="C452">
            <v>299.95</v>
          </cell>
        </row>
        <row r="453">
          <cell r="B453">
            <v>72697</v>
          </cell>
          <cell r="C453">
            <v>282.05</v>
          </cell>
        </row>
        <row r="454">
          <cell r="B454">
            <v>72698</v>
          </cell>
          <cell r="C454">
            <v>278.56</v>
          </cell>
        </row>
        <row r="455">
          <cell r="B455">
            <v>72699</v>
          </cell>
          <cell r="C455">
            <v>280.85000000000002</v>
          </cell>
        </row>
        <row r="456">
          <cell r="B456">
            <v>72700</v>
          </cell>
          <cell r="C456">
            <v>247.88</v>
          </cell>
        </row>
        <row r="457">
          <cell r="B457">
            <v>72701</v>
          </cell>
          <cell r="C457">
            <v>239.33</v>
          </cell>
        </row>
        <row r="458">
          <cell r="B458">
            <v>72702</v>
          </cell>
          <cell r="C458">
            <v>335.19</v>
          </cell>
        </row>
        <row r="459">
          <cell r="B459">
            <v>72717</v>
          </cell>
          <cell r="C459">
            <v>572.63</v>
          </cell>
        </row>
        <row r="460">
          <cell r="B460">
            <v>72718</v>
          </cell>
          <cell r="C460">
            <v>232.08</v>
          </cell>
        </row>
        <row r="461">
          <cell r="B461">
            <v>72719</v>
          </cell>
          <cell r="C461">
            <v>209.3</v>
          </cell>
        </row>
        <row r="462">
          <cell r="B462">
            <v>72720</v>
          </cell>
          <cell r="C462">
            <v>198.67</v>
          </cell>
        </row>
        <row r="463">
          <cell r="B463">
            <v>72721</v>
          </cell>
          <cell r="C463">
            <v>176.44</v>
          </cell>
        </row>
        <row r="464">
          <cell r="B464">
            <v>72722</v>
          </cell>
          <cell r="C464">
            <v>18018.75</v>
          </cell>
        </row>
        <row r="465">
          <cell r="B465">
            <v>72724</v>
          </cell>
          <cell r="C465">
            <v>210.32</v>
          </cell>
        </row>
        <row r="466">
          <cell r="B466">
            <v>72725</v>
          </cell>
          <cell r="C466">
            <v>187.06</v>
          </cell>
        </row>
        <row r="467">
          <cell r="B467">
            <v>72726</v>
          </cell>
          <cell r="C467">
            <v>1543.05</v>
          </cell>
        </row>
        <row r="468">
          <cell r="B468">
            <v>72727</v>
          </cell>
          <cell r="C468">
            <v>3368.25</v>
          </cell>
        </row>
        <row r="469">
          <cell r="B469">
            <v>72728</v>
          </cell>
          <cell r="C469">
            <v>1398.6</v>
          </cell>
        </row>
        <row r="470">
          <cell r="B470">
            <v>72729</v>
          </cell>
          <cell r="C470">
            <v>3178.58</v>
          </cell>
        </row>
        <row r="471">
          <cell r="B471">
            <v>72730</v>
          </cell>
          <cell r="C471">
            <v>2018.93</v>
          </cell>
        </row>
        <row r="472">
          <cell r="B472">
            <v>72731</v>
          </cell>
          <cell r="C472">
            <v>8512.43</v>
          </cell>
        </row>
        <row r="473">
          <cell r="B473">
            <v>72732</v>
          </cell>
          <cell r="C473">
            <v>500.24</v>
          </cell>
        </row>
        <row r="474">
          <cell r="B474">
            <v>72733</v>
          </cell>
          <cell r="C474">
            <v>421.44</v>
          </cell>
        </row>
        <row r="475">
          <cell r="B475">
            <v>72734</v>
          </cell>
          <cell r="C475">
            <v>468.54</v>
          </cell>
        </row>
        <row r="476">
          <cell r="B476">
            <v>72735</v>
          </cell>
          <cell r="C476">
            <v>585.91</v>
          </cell>
        </row>
        <row r="477">
          <cell r="B477">
            <v>72736</v>
          </cell>
          <cell r="C477">
            <v>0.01</v>
          </cell>
        </row>
        <row r="478">
          <cell r="B478">
            <v>72737</v>
          </cell>
          <cell r="C478">
            <v>849.23</v>
          </cell>
        </row>
        <row r="479">
          <cell r="B479">
            <v>72738</v>
          </cell>
          <cell r="C479">
            <v>740.78</v>
          </cell>
        </row>
        <row r="480">
          <cell r="B480">
            <v>72739</v>
          </cell>
          <cell r="C480">
            <v>0.01</v>
          </cell>
        </row>
        <row r="481">
          <cell r="B481">
            <v>72747</v>
          </cell>
          <cell r="C481">
            <v>0.01</v>
          </cell>
        </row>
        <row r="482">
          <cell r="B482">
            <v>72748</v>
          </cell>
          <cell r="C482">
            <v>190.11</v>
          </cell>
        </row>
        <row r="483">
          <cell r="B483">
            <v>72749</v>
          </cell>
          <cell r="C483">
            <v>219.63</v>
          </cell>
        </row>
        <row r="484">
          <cell r="B484">
            <v>72753</v>
          </cell>
          <cell r="C484">
            <v>0.01</v>
          </cell>
        </row>
        <row r="485">
          <cell r="B485">
            <v>72754</v>
          </cell>
          <cell r="C485">
            <v>1024.42</v>
          </cell>
        </row>
        <row r="486">
          <cell r="B486">
            <v>72755</v>
          </cell>
          <cell r="C486">
            <v>740.78</v>
          </cell>
        </row>
        <row r="487">
          <cell r="B487">
            <v>72758</v>
          </cell>
          <cell r="C487">
            <v>272.72000000000003</v>
          </cell>
        </row>
        <row r="488">
          <cell r="B488">
            <v>72759</v>
          </cell>
          <cell r="C488">
            <v>178.67</v>
          </cell>
        </row>
        <row r="489">
          <cell r="B489">
            <v>72764</v>
          </cell>
          <cell r="C489">
            <v>207.64</v>
          </cell>
        </row>
        <row r="490">
          <cell r="B490">
            <v>72765</v>
          </cell>
          <cell r="C490">
            <v>189.12</v>
          </cell>
        </row>
        <row r="491">
          <cell r="B491">
            <v>72766</v>
          </cell>
          <cell r="C491">
            <v>137.19999999999999</v>
          </cell>
        </row>
        <row r="492">
          <cell r="B492">
            <v>72768</v>
          </cell>
          <cell r="C492">
            <v>497.03</v>
          </cell>
        </row>
        <row r="493">
          <cell r="B493">
            <v>72769</v>
          </cell>
          <cell r="C493">
            <v>243.03</v>
          </cell>
        </row>
        <row r="494">
          <cell r="B494">
            <v>72770</v>
          </cell>
          <cell r="C494">
            <v>258.22000000000003</v>
          </cell>
        </row>
        <row r="495">
          <cell r="B495">
            <v>72771</v>
          </cell>
          <cell r="C495">
            <v>279.54000000000002</v>
          </cell>
        </row>
        <row r="496">
          <cell r="B496">
            <v>72772</v>
          </cell>
          <cell r="C496">
            <v>282.22000000000003</v>
          </cell>
        </row>
        <row r="497">
          <cell r="B497">
            <v>72773</v>
          </cell>
          <cell r="C497">
            <v>191.16</v>
          </cell>
        </row>
        <row r="498">
          <cell r="B498">
            <v>72774</v>
          </cell>
          <cell r="C498">
            <v>245.31</v>
          </cell>
        </row>
        <row r="499">
          <cell r="B499">
            <v>72775</v>
          </cell>
          <cell r="C499">
            <v>247.96</v>
          </cell>
        </row>
        <row r="500">
          <cell r="B500">
            <v>72776</v>
          </cell>
          <cell r="C500">
            <v>228.24</v>
          </cell>
        </row>
        <row r="501">
          <cell r="B501">
            <v>72777</v>
          </cell>
          <cell r="C501">
            <v>244.38</v>
          </cell>
        </row>
        <row r="502">
          <cell r="B502">
            <v>72778</v>
          </cell>
          <cell r="C502">
            <v>3190</v>
          </cell>
        </row>
        <row r="503">
          <cell r="B503">
            <v>72779</v>
          </cell>
          <cell r="C503">
            <v>214.75</v>
          </cell>
        </row>
        <row r="504">
          <cell r="B504">
            <v>72780</v>
          </cell>
          <cell r="C504">
            <v>181.87</v>
          </cell>
        </row>
        <row r="505">
          <cell r="B505">
            <v>72781</v>
          </cell>
          <cell r="C505">
            <v>199.94</v>
          </cell>
        </row>
        <row r="506">
          <cell r="B506">
            <v>72782</v>
          </cell>
          <cell r="C506">
            <v>199.94</v>
          </cell>
        </row>
        <row r="507">
          <cell r="B507">
            <v>72783</v>
          </cell>
          <cell r="C507">
            <v>6390</v>
          </cell>
        </row>
        <row r="508">
          <cell r="B508">
            <v>72784</v>
          </cell>
          <cell r="C508">
            <v>291.94</v>
          </cell>
        </row>
        <row r="509">
          <cell r="B509">
            <v>72785</v>
          </cell>
          <cell r="C509">
            <v>289.26</v>
          </cell>
        </row>
        <row r="510">
          <cell r="B510">
            <v>72786</v>
          </cell>
          <cell r="C510">
            <v>181.4</v>
          </cell>
        </row>
        <row r="511">
          <cell r="B511">
            <v>72787</v>
          </cell>
          <cell r="C511">
            <v>916.67</v>
          </cell>
        </row>
        <row r="512">
          <cell r="B512">
            <v>72788</v>
          </cell>
          <cell r="C512">
            <v>0.01</v>
          </cell>
        </row>
        <row r="513">
          <cell r="B513">
            <v>76051</v>
          </cell>
          <cell r="C513">
            <v>644.32000000000005</v>
          </cell>
        </row>
        <row r="514">
          <cell r="B514">
            <v>72789</v>
          </cell>
          <cell r="C514">
            <v>260.24</v>
          </cell>
        </row>
        <row r="515">
          <cell r="B515">
            <v>72790</v>
          </cell>
          <cell r="C515">
            <v>288.14999999999998</v>
          </cell>
        </row>
        <row r="516">
          <cell r="B516">
            <v>72791</v>
          </cell>
          <cell r="C516">
            <v>896.33</v>
          </cell>
        </row>
        <row r="517">
          <cell r="B517">
            <v>72792</v>
          </cell>
          <cell r="C517">
            <v>1424.5</v>
          </cell>
        </row>
        <row r="518">
          <cell r="B518">
            <v>72793</v>
          </cell>
          <cell r="C518">
            <v>1264.67</v>
          </cell>
        </row>
        <row r="519">
          <cell r="B519">
            <v>72794</v>
          </cell>
          <cell r="C519">
            <v>1153.17</v>
          </cell>
        </row>
        <row r="520">
          <cell r="B520">
            <v>72795</v>
          </cell>
          <cell r="C520">
            <v>1138.33</v>
          </cell>
        </row>
        <row r="521">
          <cell r="B521">
            <v>72796</v>
          </cell>
          <cell r="C521">
            <v>3337.75</v>
          </cell>
        </row>
        <row r="522">
          <cell r="B522">
            <v>72797</v>
          </cell>
          <cell r="C522">
            <v>2790.67</v>
          </cell>
        </row>
        <row r="523">
          <cell r="B523">
            <v>72798</v>
          </cell>
          <cell r="C523">
            <v>3558.5</v>
          </cell>
        </row>
        <row r="524">
          <cell r="B524">
            <v>72799</v>
          </cell>
          <cell r="C524">
            <v>4090.5</v>
          </cell>
        </row>
        <row r="525">
          <cell r="B525">
            <v>72811</v>
          </cell>
          <cell r="C525">
            <v>480.99</v>
          </cell>
        </row>
        <row r="526">
          <cell r="B526">
            <v>72813</v>
          </cell>
          <cell r="C526">
            <v>447.07</v>
          </cell>
        </row>
        <row r="527">
          <cell r="B527">
            <v>72819</v>
          </cell>
          <cell r="C527">
            <v>458.63</v>
          </cell>
        </row>
        <row r="528">
          <cell r="B528">
            <v>72832</v>
          </cell>
          <cell r="C528">
            <v>254.05</v>
          </cell>
        </row>
        <row r="529">
          <cell r="B529">
            <v>72833</v>
          </cell>
          <cell r="C529">
            <v>198.28</v>
          </cell>
        </row>
        <row r="530">
          <cell r="B530">
            <v>72834</v>
          </cell>
          <cell r="C530">
            <v>170.93</v>
          </cell>
        </row>
        <row r="531">
          <cell r="B531">
            <v>72835</v>
          </cell>
          <cell r="C531">
            <v>210.51</v>
          </cell>
        </row>
        <row r="532">
          <cell r="B532">
            <v>72836</v>
          </cell>
          <cell r="C532">
            <v>246.28</v>
          </cell>
        </row>
        <row r="533">
          <cell r="B533">
            <v>72837</v>
          </cell>
          <cell r="C533">
            <v>239.78</v>
          </cell>
        </row>
        <row r="534">
          <cell r="B534">
            <v>72838</v>
          </cell>
          <cell r="C534">
            <v>142.69999999999999</v>
          </cell>
        </row>
        <row r="535">
          <cell r="B535">
            <v>72852</v>
          </cell>
          <cell r="C535">
            <v>211.57</v>
          </cell>
        </row>
        <row r="536">
          <cell r="B536">
            <v>72853</v>
          </cell>
          <cell r="C536">
            <v>468.18</v>
          </cell>
        </row>
        <row r="537">
          <cell r="B537">
            <v>77855</v>
          </cell>
          <cell r="C537">
            <v>2455.25</v>
          </cell>
        </row>
        <row r="538">
          <cell r="B538">
            <v>83767</v>
          </cell>
          <cell r="C538">
            <v>2692.8</v>
          </cell>
        </row>
        <row r="539">
          <cell r="B539">
            <v>72868</v>
          </cell>
          <cell r="C539">
            <v>205.28</v>
          </cell>
        </row>
        <row r="540">
          <cell r="B540">
            <v>72869</v>
          </cell>
          <cell r="C540">
            <v>189.24</v>
          </cell>
        </row>
        <row r="541">
          <cell r="B541">
            <v>72884</v>
          </cell>
          <cell r="C541">
            <v>330.04</v>
          </cell>
        </row>
        <row r="542">
          <cell r="B542">
            <v>72885</v>
          </cell>
          <cell r="C542">
            <v>242.92</v>
          </cell>
        </row>
        <row r="543">
          <cell r="B543">
            <v>72886</v>
          </cell>
          <cell r="C543">
            <v>207.29</v>
          </cell>
        </row>
        <row r="544">
          <cell r="B544">
            <v>72887</v>
          </cell>
          <cell r="C544">
            <v>223.93</v>
          </cell>
        </row>
        <row r="545">
          <cell r="B545">
            <v>72889</v>
          </cell>
          <cell r="C545">
            <v>538.74</v>
          </cell>
        </row>
        <row r="546">
          <cell r="B546">
            <v>72888</v>
          </cell>
          <cell r="C546">
            <v>347.26</v>
          </cell>
        </row>
        <row r="547">
          <cell r="B547">
            <v>72893</v>
          </cell>
          <cell r="C547">
            <v>201.54</v>
          </cell>
        </row>
        <row r="548">
          <cell r="B548">
            <v>72894</v>
          </cell>
          <cell r="C548">
            <v>292.95</v>
          </cell>
        </row>
        <row r="549">
          <cell r="B549">
            <v>72895</v>
          </cell>
          <cell r="C549">
            <v>302.86</v>
          </cell>
        </row>
        <row r="550">
          <cell r="B550">
            <v>0</v>
          </cell>
          <cell r="C550">
            <v>0</v>
          </cell>
        </row>
        <row r="551">
          <cell r="B551">
            <v>0</v>
          </cell>
          <cell r="C551">
            <v>0</v>
          </cell>
        </row>
        <row r="552">
          <cell r="B552">
            <v>0</v>
          </cell>
          <cell r="C552">
            <v>0</v>
          </cell>
        </row>
        <row r="553">
          <cell r="B553">
            <v>0</v>
          </cell>
          <cell r="C553">
            <v>0</v>
          </cell>
        </row>
        <row r="554">
          <cell r="B554">
            <v>0</v>
          </cell>
          <cell r="C554">
            <v>0</v>
          </cell>
        </row>
        <row r="555">
          <cell r="B555">
            <v>0</v>
          </cell>
          <cell r="C555">
            <v>0</v>
          </cell>
        </row>
        <row r="556">
          <cell r="B556">
            <v>0</v>
          </cell>
          <cell r="C556">
            <v>0</v>
          </cell>
        </row>
        <row r="557">
          <cell r="B557">
            <v>0</v>
          </cell>
          <cell r="C557">
            <v>0</v>
          </cell>
        </row>
        <row r="558">
          <cell r="B558">
            <v>0</v>
          </cell>
          <cell r="C558">
            <v>0</v>
          </cell>
        </row>
        <row r="559">
          <cell r="B559">
            <v>0</v>
          </cell>
          <cell r="C559">
            <v>0</v>
          </cell>
        </row>
        <row r="560">
          <cell r="B560">
            <v>0</v>
          </cell>
          <cell r="C560">
            <v>0</v>
          </cell>
        </row>
        <row r="561">
          <cell r="B561">
            <v>0</v>
          </cell>
          <cell r="C561">
            <v>0</v>
          </cell>
        </row>
        <row r="562">
          <cell r="B562">
            <v>0</v>
          </cell>
          <cell r="C562">
            <v>0</v>
          </cell>
        </row>
        <row r="563">
          <cell r="B563">
            <v>0</v>
          </cell>
          <cell r="C563">
            <v>0</v>
          </cell>
        </row>
        <row r="564">
          <cell r="B564">
            <v>0</v>
          </cell>
          <cell r="C564">
            <v>0</v>
          </cell>
        </row>
        <row r="565">
          <cell r="B565">
            <v>0</v>
          </cell>
          <cell r="C565">
            <v>0</v>
          </cell>
        </row>
        <row r="566">
          <cell r="B566">
            <v>0</v>
          </cell>
          <cell r="C566">
            <v>0</v>
          </cell>
        </row>
        <row r="567">
          <cell r="B567">
            <v>0</v>
          </cell>
          <cell r="C567">
            <v>0</v>
          </cell>
        </row>
        <row r="568">
          <cell r="B568">
            <v>0</v>
          </cell>
          <cell r="C568">
            <v>0</v>
          </cell>
        </row>
        <row r="569">
          <cell r="B569">
            <v>0</v>
          </cell>
          <cell r="C569">
            <v>0</v>
          </cell>
        </row>
        <row r="570">
          <cell r="B570">
            <v>0</v>
          </cell>
          <cell r="C570">
            <v>0</v>
          </cell>
        </row>
        <row r="571">
          <cell r="B571">
            <v>0</v>
          </cell>
          <cell r="C571">
            <v>0</v>
          </cell>
        </row>
        <row r="572">
          <cell r="B572">
            <v>0</v>
          </cell>
          <cell r="C572">
            <v>0</v>
          </cell>
        </row>
        <row r="573">
          <cell r="B573">
            <v>0</v>
          </cell>
          <cell r="C573">
            <v>0</v>
          </cell>
        </row>
        <row r="574">
          <cell r="B574">
            <v>0</v>
          </cell>
          <cell r="C574">
            <v>0</v>
          </cell>
        </row>
        <row r="575">
          <cell r="B575">
            <v>0</v>
          </cell>
          <cell r="C575">
            <v>0</v>
          </cell>
        </row>
        <row r="576">
          <cell r="B576">
            <v>0</v>
          </cell>
          <cell r="C576">
            <v>0</v>
          </cell>
        </row>
        <row r="577">
          <cell r="B577">
            <v>0</v>
          </cell>
          <cell r="C577">
            <v>0</v>
          </cell>
        </row>
        <row r="578">
          <cell r="B578">
            <v>0</v>
          </cell>
          <cell r="C578">
            <v>0</v>
          </cell>
        </row>
        <row r="579">
          <cell r="B579">
            <v>0</v>
          </cell>
          <cell r="C579">
            <v>0</v>
          </cell>
        </row>
        <row r="580">
          <cell r="B580">
            <v>0</v>
          </cell>
          <cell r="C580">
            <v>0</v>
          </cell>
        </row>
        <row r="581">
          <cell r="B581">
            <v>0</v>
          </cell>
          <cell r="C581">
            <v>0</v>
          </cell>
        </row>
        <row r="582">
          <cell r="B582">
            <v>0</v>
          </cell>
          <cell r="C582">
            <v>0</v>
          </cell>
        </row>
        <row r="583">
          <cell r="B583">
            <v>0</v>
          </cell>
          <cell r="C583">
            <v>0</v>
          </cell>
        </row>
        <row r="584">
          <cell r="B584">
            <v>0</v>
          </cell>
          <cell r="C584">
            <v>0</v>
          </cell>
        </row>
        <row r="585">
          <cell r="B585">
            <v>0</v>
          </cell>
          <cell r="C585">
            <v>0</v>
          </cell>
        </row>
        <row r="586">
          <cell r="B586">
            <v>0</v>
          </cell>
          <cell r="C586">
            <v>0</v>
          </cell>
        </row>
        <row r="587">
          <cell r="B587">
            <v>0</v>
          </cell>
          <cell r="C587">
            <v>0</v>
          </cell>
        </row>
        <row r="588">
          <cell r="B588">
            <v>0</v>
          </cell>
          <cell r="C588">
            <v>0</v>
          </cell>
        </row>
        <row r="589">
          <cell r="B589">
            <v>0</v>
          </cell>
          <cell r="C589">
            <v>0</v>
          </cell>
        </row>
        <row r="590">
          <cell r="B590">
            <v>0</v>
          </cell>
          <cell r="C590">
            <v>0</v>
          </cell>
        </row>
        <row r="591">
          <cell r="B591">
            <v>0</v>
          </cell>
          <cell r="C591">
            <v>0</v>
          </cell>
        </row>
        <row r="592">
          <cell r="B592">
            <v>0</v>
          </cell>
          <cell r="C592">
            <v>0</v>
          </cell>
        </row>
        <row r="593">
          <cell r="B593">
            <v>0</v>
          </cell>
          <cell r="C593">
            <v>0</v>
          </cell>
        </row>
        <row r="594">
          <cell r="B594">
            <v>0</v>
          </cell>
          <cell r="C594">
            <v>0</v>
          </cell>
        </row>
        <row r="595">
          <cell r="B595">
            <v>0</v>
          </cell>
          <cell r="C595">
            <v>0</v>
          </cell>
        </row>
        <row r="596">
          <cell r="B596">
            <v>0</v>
          </cell>
          <cell r="C596">
            <v>0</v>
          </cell>
        </row>
        <row r="597">
          <cell r="B597">
            <v>0</v>
          </cell>
          <cell r="C597">
            <v>0</v>
          </cell>
        </row>
        <row r="598">
          <cell r="B598">
            <v>0</v>
          </cell>
          <cell r="C598">
            <v>0</v>
          </cell>
        </row>
        <row r="599">
          <cell r="B599">
            <v>0</v>
          </cell>
          <cell r="C599">
            <v>0</v>
          </cell>
        </row>
        <row r="600">
          <cell r="B600">
            <v>0</v>
          </cell>
          <cell r="C600">
            <v>0</v>
          </cell>
        </row>
        <row r="601">
          <cell r="B601">
            <v>0</v>
          </cell>
          <cell r="C601">
            <v>0</v>
          </cell>
        </row>
        <row r="602">
          <cell r="B602">
            <v>0</v>
          </cell>
          <cell r="C602">
            <v>0</v>
          </cell>
        </row>
        <row r="603">
          <cell r="B603">
            <v>0</v>
          </cell>
          <cell r="C603">
            <v>0</v>
          </cell>
        </row>
        <row r="604">
          <cell r="B604">
            <v>0</v>
          </cell>
          <cell r="C604">
            <v>0</v>
          </cell>
        </row>
        <row r="605">
          <cell r="B605">
            <v>0</v>
          </cell>
          <cell r="C605">
            <v>0</v>
          </cell>
        </row>
        <row r="606">
          <cell r="B606">
            <v>0</v>
          </cell>
          <cell r="C606">
            <v>0</v>
          </cell>
        </row>
        <row r="607">
          <cell r="B607">
            <v>0</v>
          </cell>
          <cell r="C607">
            <v>0</v>
          </cell>
        </row>
        <row r="608">
          <cell r="B608">
            <v>0</v>
          </cell>
          <cell r="C608">
            <v>0</v>
          </cell>
        </row>
        <row r="609">
          <cell r="B609">
            <v>0</v>
          </cell>
          <cell r="C609">
            <v>0</v>
          </cell>
        </row>
        <row r="610">
          <cell r="B610">
            <v>0</v>
          </cell>
          <cell r="C610">
            <v>0</v>
          </cell>
        </row>
        <row r="611">
          <cell r="B611">
            <v>0</v>
          </cell>
          <cell r="C611">
            <v>0</v>
          </cell>
        </row>
        <row r="612">
          <cell r="B612">
            <v>0</v>
          </cell>
          <cell r="C612">
            <v>0</v>
          </cell>
        </row>
        <row r="613">
          <cell r="B613">
            <v>0</v>
          </cell>
          <cell r="C613">
            <v>0</v>
          </cell>
        </row>
        <row r="614">
          <cell r="B614">
            <v>0</v>
          </cell>
          <cell r="C614">
            <v>0</v>
          </cell>
        </row>
        <row r="615">
          <cell r="B615">
            <v>0</v>
          </cell>
          <cell r="C615">
            <v>0</v>
          </cell>
        </row>
        <row r="616">
          <cell r="B616">
            <v>0</v>
          </cell>
          <cell r="C616">
            <v>0</v>
          </cell>
        </row>
        <row r="617">
          <cell r="B617">
            <v>0</v>
          </cell>
          <cell r="C617">
            <v>0</v>
          </cell>
        </row>
        <row r="618">
          <cell r="B618">
            <v>0</v>
          </cell>
          <cell r="C618">
            <v>0</v>
          </cell>
        </row>
        <row r="619">
          <cell r="B619">
            <v>0</v>
          </cell>
          <cell r="C619">
            <v>0</v>
          </cell>
        </row>
        <row r="620">
          <cell r="B620">
            <v>0</v>
          </cell>
          <cell r="C620">
            <v>0</v>
          </cell>
        </row>
        <row r="621">
          <cell r="B621">
            <v>0</v>
          </cell>
          <cell r="C621">
            <v>0</v>
          </cell>
        </row>
        <row r="622">
          <cell r="B622">
            <v>0</v>
          </cell>
          <cell r="C622">
            <v>0</v>
          </cell>
        </row>
        <row r="623">
          <cell r="B623">
            <v>0</v>
          </cell>
          <cell r="C623">
            <v>0</v>
          </cell>
        </row>
        <row r="624">
          <cell r="B624">
            <v>0</v>
          </cell>
          <cell r="C624">
            <v>0</v>
          </cell>
        </row>
        <row r="625">
          <cell r="B625">
            <v>0</v>
          </cell>
          <cell r="C625">
            <v>0</v>
          </cell>
        </row>
        <row r="626">
          <cell r="B626">
            <v>0</v>
          </cell>
          <cell r="C626">
            <v>0</v>
          </cell>
        </row>
        <row r="627">
          <cell r="B627">
            <v>0</v>
          </cell>
          <cell r="C627">
            <v>0</v>
          </cell>
        </row>
        <row r="628">
          <cell r="B628">
            <v>0</v>
          </cell>
          <cell r="C628">
            <v>0</v>
          </cell>
        </row>
        <row r="629">
          <cell r="B629">
            <v>0</v>
          </cell>
          <cell r="C629">
            <v>0</v>
          </cell>
        </row>
        <row r="630">
          <cell r="B630">
            <v>0</v>
          </cell>
          <cell r="C630">
            <v>0</v>
          </cell>
        </row>
        <row r="631">
          <cell r="B631">
            <v>0</v>
          </cell>
          <cell r="C631">
            <v>0</v>
          </cell>
        </row>
        <row r="632">
          <cell r="B632">
            <v>0</v>
          </cell>
          <cell r="C632">
            <v>0</v>
          </cell>
        </row>
        <row r="633">
          <cell r="B633">
            <v>0</v>
          </cell>
          <cell r="C633">
            <v>0</v>
          </cell>
        </row>
        <row r="634">
          <cell r="B634">
            <v>0</v>
          </cell>
          <cell r="C634">
            <v>0</v>
          </cell>
        </row>
        <row r="635">
          <cell r="B635">
            <v>0</v>
          </cell>
          <cell r="C635">
            <v>0</v>
          </cell>
        </row>
        <row r="636">
          <cell r="B636">
            <v>0</v>
          </cell>
          <cell r="C636">
            <v>0</v>
          </cell>
        </row>
        <row r="637">
          <cell r="B637">
            <v>0</v>
          </cell>
          <cell r="C637">
            <v>0</v>
          </cell>
        </row>
        <row r="638">
          <cell r="B638">
            <v>0</v>
          </cell>
          <cell r="C638">
            <v>0</v>
          </cell>
        </row>
        <row r="639">
          <cell r="B639">
            <v>0</v>
          </cell>
          <cell r="C639">
            <v>0</v>
          </cell>
        </row>
        <row r="640">
          <cell r="B640">
            <v>0</v>
          </cell>
          <cell r="C640">
            <v>0</v>
          </cell>
        </row>
        <row r="641">
          <cell r="B641">
            <v>0</v>
          </cell>
          <cell r="C641">
            <v>0</v>
          </cell>
        </row>
        <row r="642">
          <cell r="B642">
            <v>0</v>
          </cell>
          <cell r="C642">
            <v>0</v>
          </cell>
        </row>
        <row r="643">
          <cell r="B643">
            <v>0</v>
          </cell>
          <cell r="C643">
            <v>0</v>
          </cell>
        </row>
        <row r="644">
          <cell r="B644">
            <v>0</v>
          </cell>
          <cell r="C644">
            <v>0</v>
          </cell>
        </row>
        <row r="645">
          <cell r="B645">
            <v>0</v>
          </cell>
          <cell r="C645">
            <v>0</v>
          </cell>
        </row>
        <row r="646">
          <cell r="B646">
            <v>0</v>
          </cell>
          <cell r="C646">
            <v>0</v>
          </cell>
        </row>
        <row r="647">
          <cell r="B647">
            <v>0</v>
          </cell>
          <cell r="C647">
            <v>0</v>
          </cell>
        </row>
        <row r="648">
          <cell r="B648">
            <v>0</v>
          </cell>
          <cell r="C648">
            <v>0</v>
          </cell>
        </row>
        <row r="649">
          <cell r="B649">
            <v>0</v>
          </cell>
          <cell r="C649">
            <v>0</v>
          </cell>
        </row>
        <row r="650">
          <cell r="B650">
            <v>0</v>
          </cell>
          <cell r="C650">
            <v>0</v>
          </cell>
        </row>
        <row r="651">
          <cell r="B651">
            <v>0</v>
          </cell>
          <cell r="C651">
            <v>0</v>
          </cell>
        </row>
        <row r="652">
          <cell r="B652">
            <v>0</v>
          </cell>
          <cell r="C652">
            <v>0</v>
          </cell>
        </row>
        <row r="653">
          <cell r="B653">
            <v>0</v>
          </cell>
          <cell r="C653">
            <v>0</v>
          </cell>
        </row>
        <row r="654">
          <cell r="B654">
            <v>0</v>
          </cell>
          <cell r="C654">
            <v>0</v>
          </cell>
        </row>
        <row r="655">
          <cell r="B655">
            <v>0</v>
          </cell>
          <cell r="C655">
            <v>0</v>
          </cell>
        </row>
        <row r="656">
          <cell r="B656">
            <v>0</v>
          </cell>
          <cell r="C656">
            <v>0</v>
          </cell>
        </row>
        <row r="657">
          <cell r="B657">
            <v>0</v>
          </cell>
          <cell r="C657">
            <v>0</v>
          </cell>
        </row>
        <row r="658">
          <cell r="B658">
            <v>0</v>
          </cell>
          <cell r="C658">
            <v>0</v>
          </cell>
        </row>
        <row r="659">
          <cell r="B659">
            <v>0</v>
          </cell>
          <cell r="C659">
            <v>0</v>
          </cell>
        </row>
        <row r="660">
          <cell r="B660">
            <v>0</v>
          </cell>
          <cell r="C660">
            <v>0</v>
          </cell>
        </row>
        <row r="661">
          <cell r="B661">
            <v>0</v>
          </cell>
          <cell r="C661">
            <v>0</v>
          </cell>
        </row>
        <row r="662">
          <cell r="B662">
            <v>0</v>
          </cell>
          <cell r="C662">
            <v>0</v>
          </cell>
        </row>
        <row r="663">
          <cell r="B663">
            <v>0</v>
          </cell>
          <cell r="C663">
            <v>0</v>
          </cell>
        </row>
        <row r="664">
          <cell r="B664">
            <v>0</v>
          </cell>
          <cell r="C664">
            <v>0</v>
          </cell>
        </row>
        <row r="665">
          <cell r="B665">
            <v>0</v>
          </cell>
          <cell r="C665">
            <v>0</v>
          </cell>
        </row>
        <row r="666">
          <cell r="B666">
            <v>0</v>
          </cell>
          <cell r="C666">
            <v>0</v>
          </cell>
        </row>
        <row r="667">
          <cell r="B667">
            <v>0</v>
          </cell>
          <cell r="C667">
            <v>0</v>
          </cell>
        </row>
        <row r="668">
          <cell r="B668">
            <v>0</v>
          </cell>
          <cell r="C668">
            <v>0</v>
          </cell>
        </row>
        <row r="669">
          <cell r="B669">
            <v>0</v>
          </cell>
          <cell r="C669">
            <v>0</v>
          </cell>
        </row>
        <row r="670">
          <cell r="B670">
            <v>0</v>
          </cell>
          <cell r="C670">
            <v>0</v>
          </cell>
        </row>
        <row r="671">
          <cell r="B671">
            <v>0</v>
          </cell>
          <cell r="C671">
            <v>0</v>
          </cell>
        </row>
        <row r="672">
          <cell r="B672">
            <v>0</v>
          </cell>
          <cell r="C672">
            <v>0</v>
          </cell>
        </row>
        <row r="673">
          <cell r="B673">
            <v>0</v>
          </cell>
          <cell r="C673">
            <v>0</v>
          </cell>
        </row>
        <row r="674">
          <cell r="B674">
            <v>0</v>
          </cell>
          <cell r="C674">
            <v>0</v>
          </cell>
        </row>
        <row r="675">
          <cell r="B675">
            <v>0</v>
          </cell>
          <cell r="C675">
            <v>0</v>
          </cell>
        </row>
        <row r="676">
          <cell r="B676">
            <v>0</v>
          </cell>
          <cell r="C676">
            <v>0</v>
          </cell>
        </row>
        <row r="677">
          <cell r="B677">
            <v>0</v>
          </cell>
          <cell r="C677">
            <v>0</v>
          </cell>
        </row>
        <row r="678">
          <cell r="B678">
            <v>0</v>
          </cell>
          <cell r="C678">
            <v>0</v>
          </cell>
        </row>
        <row r="679">
          <cell r="B679">
            <v>0</v>
          </cell>
          <cell r="C679">
            <v>0</v>
          </cell>
        </row>
        <row r="680">
          <cell r="B680">
            <v>0</v>
          </cell>
          <cell r="C680">
            <v>0</v>
          </cell>
        </row>
        <row r="681">
          <cell r="B681">
            <v>0</v>
          </cell>
          <cell r="C681">
            <v>0</v>
          </cell>
        </row>
        <row r="682">
          <cell r="B682">
            <v>0</v>
          </cell>
          <cell r="C682">
            <v>0</v>
          </cell>
        </row>
        <row r="683">
          <cell r="B683">
            <v>0</v>
          </cell>
          <cell r="C683">
            <v>0</v>
          </cell>
        </row>
        <row r="684">
          <cell r="B684">
            <v>0</v>
          </cell>
          <cell r="C684">
            <v>0</v>
          </cell>
        </row>
        <row r="685">
          <cell r="B685">
            <v>0</v>
          </cell>
          <cell r="C685">
            <v>0</v>
          </cell>
        </row>
        <row r="686">
          <cell r="B686">
            <v>0</v>
          </cell>
          <cell r="C686">
            <v>0</v>
          </cell>
        </row>
        <row r="687">
          <cell r="B687">
            <v>0</v>
          </cell>
          <cell r="C687">
            <v>0</v>
          </cell>
        </row>
        <row r="688">
          <cell r="B688">
            <v>0</v>
          </cell>
          <cell r="C688">
            <v>0</v>
          </cell>
        </row>
        <row r="689">
          <cell r="B689">
            <v>0</v>
          </cell>
          <cell r="C689">
            <v>0</v>
          </cell>
        </row>
        <row r="690">
          <cell r="B690">
            <v>0</v>
          </cell>
          <cell r="C690">
            <v>0</v>
          </cell>
        </row>
        <row r="691">
          <cell r="B691">
            <v>0</v>
          </cell>
          <cell r="C691">
            <v>0</v>
          </cell>
        </row>
        <row r="692">
          <cell r="B692">
            <v>0</v>
          </cell>
          <cell r="C692">
            <v>0</v>
          </cell>
        </row>
        <row r="693">
          <cell r="B693">
            <v>0</v>
          </cell>
          <cell r="C693">
            <v>0</v>
          </cell>
        </row>
        <row r="694">
          <cell r="B694">
            <v>0</v>
          </cell>
          <cell r="C694">
            <v>0</v>
          </cell>
        </row>
        <row r="695">
          <cell r="B695">
            <v>0</v>
          </cell>
          <cell r="C695">
            <v>0</v>
          </cell>
        </row>
        <row r="696">
          <cell r="B696">
            <v>0</v>
          </cell>
          <cell r="C696">
            <v>0</v>
          </cell>
        </row>
        <row r="697">
          <cell r="B697">
            <v>0</v>
          </cell>
          <cell r="C697">
            <v>0</v>
          </cell>
        </row>
        <row r="698">
          <cell r="B698">
            <v>0</v>
          </cell>
          <cell r="C698">
            <v>0</v>
          </cell>
        </row>
        <row r="699">
          <cell r="B699">
            <v>0</v>
          </cell>
          <cell r="C699">
            <v>0</v>
          </cell>
        </row>
        <row r="700">
          <cell r="B700">
            <v>0</v>
          </cell>
          <cell r="C700">
            <v>0</v>
          </cell>
        </row>
        <row r="701">
          <cell r="B701">
            <v>0</v>
          </cell>
          <cell r="C701">
            <v>0</v>
          </cell>
        </row>
        <row r="702">
          <cell r="B702">
            <v>0</v>
          </cell>
          <cell r="C702">
            <v>0</v>
          </cell>
        </row>
        <row r="703">
          <cell r="B703">
            <v>0</v>
          </cell>
          <cell r="C703">
            <v>0</v>
          </cell>
        </row>
        <row r="704">
          <cell r="B704">
            <v>0</v>
          </cell>
          <cell r="C704">
            <v>0</v>
          </cell>
        </row>
        <row r="705">
          <cell r="B705">
            <v>0</v>
          </cell>
          <cell r="C705">
            <v>0</v>
          </cell>
        </row>
        <row r="706">
          <cell r="B706">
            <v>0</v>
          </cell>
          <cell r="C706">
            <v>0</v>
          </cell>
        </row>
        <row r="707">
          <cell r="B707">
            <v>0</v>
          </cell>
          <cell r="C707">
            <v>0</v>
          </cell>
        </row>
        <row r="708">
          <cell r="B708">
            <v>0</v>
          </cell>
          <cell r="C708">
            <v>0</v>
          </cell>
        </row>
        <row r="709">
          <cell r="B709">
            <v>0</v>
          </cell>
          <cell r="C709">
            <v>0</v>
          </cell>
        </row>
        <row r="710">
          <cell r="B710">
            <v>0</v>
          </cell>
          <cell r="C710">
            <v>0</v>
          </cell>
        </row>
        <row r="711">
          <cell r="B711">
            <v>0</v>
          </cell>
          <cell r="C711">
            <v>0</v>
          </cell>
        </row>
        <row r="712">
          <cell r="B712">
            <v>0</v>
          </cell>
          <cell r="C712">
            <v>0</v>
          </cell>
        </row>
        <row r="713">
          <cell r="B713">
            <v>0</v>
          </cell>
          <cell r="C713">
            <v>0</v>
          </cell>
        </row>
        <row r="714">
          <cell r="B714">
            <v>0</v>
          </cell>
          <cell r="C714">
            <v>0</v>
          </cell>
        </row>
        <row r="715">
          <cell r="B715">
            <v>0</v>
          </cell>
          <cell r="C715">
            <v>0</v>
          </cell>
        </row>
        <row r="716">
          <cell r="B716">
            <v>0</v>
          </cell>
          <cell r="C716">
            <v>0</v>
          </cell>
        </row>
        <row r="717">
          <cell r="B717">
            <v>0</v>
          </cell>
          <cell r="C717">
            <v>0</v>
          </cell>
        </row>
        <row r="718">
          <cell r="B718">
            <v>0</v>
          </cell>
          <cell r="C718">
            <v>0</v>
          </cell>
        </row>
        <row r="719">
          <cell r="B719">
            <v>0</v>
          </cell>
          <cell r="C719">
            <v>0</v>
          </cell>
        </row>
        <row r="720">
          <cell r="B720">
            <v>0</v>
          </cell>
          <cell r="C720">
            <v>0</v>
          </cell>
        </row>
        <row r="721">
          <cell r="B721">
            <v>0</v>
          </cell>
          <cell r="C721">
            <v>0</v>
          </cell>
        </row>
        <row r="722">
          <cell r="B722">
            <v>0</v>
          </cell>
          <cell r="C722">
            <v>0</v>
          </cell>
        </row>
        <row r="723">
          <cell r="B723">
            <v>0</v>
          </cell>
          <cell r="C723">
            <v>0</v>
          </cell>
        </row>
        <row r="724">
          <cell r="B724">
            <v>0</v>
          </cell>
          <cell r="C724">
            <v>0</v>
          </cell>
        </row>
        <row r="725">
          <cell r="B725">
            <v>0</v>
          </cell>
          <cell r="C725">
            <v>0</v>
          </cell>
        </row>
        <row r="726">
          <cell r="B726">
            <v>0</v>
          </cell>
          <cell r="C726">
            <v>0</v>
          </cell>
        </row>
        <row r="727">
          <cell r="B727">
            <v>0</v>
          </cell>
          <cell r="C727">
            <v>0</v>
          </cell>
        </row>
        <row r="728">
          <cell r="B728">
            <v>0</v>
          </cell>
          <cell r="C728">
            <v>0</v>
          </cell>
        </row>
        <row r="729">
          <cell r="B729">
            <v>0</v>
          </cell>
          <cell r="C729">
            <v>0</v>
          </cell>
        </row>
        <row r="730">
          <cell r="B730">
            <v>0</v>
          </cell>
          <cell r="C730">
            <v>0</v>
          </cell>
        </row>
        <row r="731">
          <cell r="B731">
            <v>0</v>
          </cell>
          <cell r="C731">
            <v>0</v>
          </cell>
        </row>
        <row r="732">
          <cell r="B732">
            <v>0</v>
          </cell>
          <cell r="C732">
            <v>0</v>
          </cell>
        </row>
        <row r="733">
          <cell r="B733">
            <v>0</v>
          </cell>
          <cell r="C733">
            <v>0</v>
          </cell>
        </row>
        <row r="734">
          <cell r="B734">
            <v>0</v>
          </cell>
          <cell r="C734">
            <v>0</v>
          </cell>
        </row>
        <row r="735">
          <cell r="B735">
            <v>0</v>
          </cell>
          <cell r="C735">
            <v>0</v>
          </cell>
        </row>
        <row r="736">
          <cell r="B736">
            <v>0</v>
          </cell>
          <cell r="C736">
            <v>0</v>
          </cell>
        </row>
        <row r="737">
          <cell r="B737">
            <v>0</v>
          </cell>
          <cell r="C737">
            <v>0</v>
          </cell>
        </row>
        <row r="738">
          <cell r="B738">
            <v>0</v>
          </cell>
          <cell r="C738">
            <v>0</v>
          </cell>
        </row>
        <row r="739">
          <cell r="B739">
            <v>0</v>
          </cell>
          <cell r="C739">
            <v>0</v>
          </cell>
        </row>
        <row r="740">
          <cell r="B740">
            <v>0</v>
          </cell>
          <cell r="C740">
            <v>0</v>
          </cell>
        </row>
        <row r="741">
          <cell r="B741">
            <v>0</v>
          </cell>
          <cell r="C741">
            <v>0</v>
          </cell>
        </row>
        <row r="742">
          <cell r="B742">
            <v>0</v>
          </cell>
          <cell r="C742">
            <v>0</v>
          </cell>
        </row>
        <row r="743">
          <cell r="B743">
            <v>0</v>
          </cell>
          <cell r="C743">
            <v>0</v>
          </cell>
        </row>
        <row r="744">
          <cell r="B744">
            <v>0</v>
          </cell>
          <cell r="C744">
            <v>0</v>
          </cell>
        </row>
        <row r="745">
          <cell r="B745">
            <v>0</v>
          </cell>
          <cell r="C745">
            <v>0</v>
          </cell>
        </row>
        <row r="746">
          <cell r="B746">
            <v>0</v>
          </cell>
          <cell r="C746">
            <v>0</v>
          </cell>
        </row>
        <row r="747">
          <cell r="B747">
            <v>0</v>
          </cell>
          <cell r="C747">
            <v>0</v>
          </cell>
        </row>
        <row r="748">
          <cell r="B748">
            <v>0</v>
          </cell>
          <cell r="C748">
            <v>0</v>
          </cell>
        </row>
        <row r="749">
          <cell r="B749">
            <v>0</v>
          </cell>
          <cell r="C749">
            <v>0</v>
          </cell>
        </row>
        <row r="750">
          <cell r="B750">
            <v>0</v>
          </cell>
          <cell r="C750">
            <v>0</v>
          </cell>
        </row>
        <row r="751">
          <cell r="B751">
            <v>0</v>
          </cell>
          <cell r="C751">
            <v>0</v>
          </cell>
        </row>
        <row r="752">
          <cell r="B752">
            <v>0</v>
          </cell>
          <cell r="C752">
            <v>0</v>
          </cell>
        </row>
        <row r="753">
          <cell r="B753">
            <v>0</v>
          </cell>
          <cell r="C753">
            <v>0</v>
          </cell>
        </row>
        <row r="754">
          <cell r="B754">
            <v>0</v>
          </cell>
          <cell r="C754">
            <v>0</v>
          </cell>
        </row>
        <row r="755">
          <cell r="B755">
            <v>0</v>
          </cell>
          <cell r="C755">
            <v>0</v>
          </cell>
        </row>
        <row r="756">
          <cell r="B756">
            <v>0</v>
          </cell>
          <cell r="C756">
            <v>0</v>
          </cell>
        </row>
        <row r="757">
          <cell r="B757">
            <v>0</v>
          </cell>
          <cell r="C757">
            <v>0</v>
          </cell>
        </row>
        <row r="758">
          <cell r="B758">
            <v>0</v>
          </cell>
          <cell r="C758">
            <v>0</v>
          </cell>
        </row>
        <row r="759">
          <cell r="B759">
            <v>0</v>
          </cell>
          <cell r="C759">
            <v>0</v>
          </cell>
        </row>
        <row r="760">
          <cell r="B760">
            <v>0</v>
          </cell>
          <cell r="C760">
            <v>0</v>
          </cell>
        </row>
        <row r="761">
          <cell r="B761">
            <v>0</v>
          </cell>
          <cell r="C761">
            <v>0</v>
          </cell>
        </row>
        <row r="762">
          <cell r="B762">
            <v>0</v>
          </cell>
          <cell r="C762">
            <v>0</v>
          </cell>
        </row>
        <row r="763">
          <cell r="B763">
            <v>0</v>
          </cell>
          <cell r="C763">
            <v>0</v>
          </cell>
        </row>
        <row r="764">
          <cell r="B764">
            <v>0</v>
          </cell>
          <cell r="C764">
            <v>0</v>
          </cell>
        </row>
        <row r="765">
          <cell r="B765">
            <v>0</v>
          </cell>
          <cell r="C765">
            <v>0</v>
          </cell>
        </row>
        <row r="766">
          <cell r="B766">
            <v>0</v>
          </cell>
          <cell r="C766">
            <v>0</v>
          </cell>
        </row>
        <row r="767">
          <cell r="B767">
            <v>0</v>
          </cell>
          <cell r="C767">
            <v>0</v>
          </cell>
        </row>
        <row r="768">
          <cell r="B768">
            <v>0</v>
          </cell>
          <cell r="C768">
            <v>0</v>
          </cell>
        </row>
        <row r="769">
          <cell r="B769">
            <v>0</v>
          </cell>
          <cell r="C769">
            <v>0</v>
          </cell>
        </row>
        <row r="770">
          <cell r="B770">
            <v>0</v>
          </cell>
          <cell r="C770">
            <v>0</v>
          </cell>
        </row>
        <row r="771">
          <cell r="B771">
            <v>0</v>
          </cell>
          <cell r="C771">
            <v>0</v>
          </cell>
        </row>
        <row r="772">
          <cell r="B772">
            <v>0</v>
          </cell>
          <cell r="C772">
            <v>0</v>
          </cell>
        </row>
        <row r="773">
          <cell r="B773">
            <v>0</v>
          </cell>
          <cell r="C773">
            <v>0</v>
          </cell>
        </row>
        <row r="774">
          <cell r="B774">
            <v>0</v>
          </cell>
          <cell r="C774">
            <v>0</v>
          </cell>
        </row>
        <row r="775">
          <cell r="B775">
            <v>0</v>
          </cell>
          <cell r="C775">
            <v>0</v>
          </cell>
        </row>
        <row r="776">
          <cell r="B776">
            <v>0</v>
          </cell>
          <cell r="C776">
            <v>0</v>
          </cell>
        </row>
        <row r="777">
          <cell r="B777">
            <v>0</v>
          </cell>
          <cell r="C777">
            <v>0</v>
          </cell>
        </row>
        <row r="778">
          <cell r="B778">
            <v>0</v>
          </cell>
          <cell r="C778">
            <v>0</v>
          </cell>
        </row>
        <row r="779">
          <cell r="B779">
            <v>0</v>
          </cell>
          <cell r="C779">
            <v>0</v>
          </cell>
        </row>
        <row r="780">
          <cell r="B780">
            <v>0</v>
          </cell>
          <cell r="C780">
            <v>0</v>
          </cell>
        </row>
        <row r="781">
          <cell r="B781">
            <v>0</v>
          </cell>
          <cell r="C781">
            <v>0</v>
          </cell>
        </row>
        <row r="782">
          <cell r="B782">
            <v>0</v>
          </cell>
          <cell r="C782">
            <v>0</v>
          </cell>
        </row>
        <row r="783">
          <cell r="B783">
            <v>0</v>
          </cell>
          <cell r="C783">
            <v>0</v>
          </cell>
        </row>
        <row r="784">
          <cell r="B784">
            <v>0</v>
          </cell>
          <cell r="C784">
            <v>0</v>
          </cell>
        </row>
        <row r="785">
          <cell r="B785">
            <v>0</v>
          </cell>
          <cell r="C785">
            <v>0</v>
          </cell>
        </row>
        <row r="786">
          <cell r="B786">
            <v>0</v>
          </cell>
          <cell r="C786">
            <v>0</v>
          </cell>
        </row>
        <row r="787">
          <cell r="B787">
            <v>0</v>
          </cell>
          <cell r="C787">
            <v>0</v>
          </cell>
        </row>
        <row r="788">
          <cell r="B788">
            <v>0</v>
          </cell>
          <cell r="C788">
            <v>0</v>
          </cell>
        </row>
        <row r="789">
          <cell r="B789">
            <v>0</v>
          </cell>
          <cell r="C789">
            <v>0</v>
          </cell>
        </row>
        <row r="790">
          <cell r="B790">
            <v>0</v>
          </cell>
          <cell r="C790">
            <v>0</v>
          </cell>
        </row>
        <row r="791">
          <cell r="B791">
            <v>0</v>
          </cell>
          <cell r="C791">
            <v>0</v>
          </cell>
        </row>
        <row r="792">
          <cell r="B792">
            <v>0</v>
          </cell>
          <cell r="C792">
            <v>0</v>
          </cell>
        </row>
        <row r="793">
          <cell r="B793">
            <v>0</v>
          </cell>
          <cell r="C793">
            <v>0</v>
          </cell>
        </row>
        <row r="794">
          <cell r="B794">
            <v>0</v>
          </cell>
          <cell r="C794">
            <v>0</v>
          </cell>
        </row>
        <row r="795">
          <cell r="B795">
            <v>0</v>
          </cell>
          <cell r="C795">
            <v>0</v>
          </cell>
        </row>
        <row r="796">
          <cell r="B796">
            <v>0</v>
          </cell>
          <cell r="C796">
            <v>0</v>
          </cell>
        </row>
        <row r="797">
          <cell r="B797">
            <v>0</v>
          </cell>
          <cell r="C797">
            <v>0</v>
          </cell>
        </row>
        <row r="798">
          <cell r="B798">
            <v>0</v>
          </cell>
          <cell r="C798">
            <v>0</v>
          </cell>
        </row>
        <row r="799">
          <cell r="B799">
            <v>0</v>
          </cell>
          <cell r="C799">
            <v>0</v>
          </cell>
        </row>
        <row r="800">
          <cell r="B800">
            <v>0</v>
          </cell>
          <cell r="C800">
            <v>0</v>
          </cell>
        </row>
        <row r="801">
          <cell r="B801">
            <v>0</v>
          </cell>
          <cell r="C801">
            <v>0</v>
          </cell>
        </row>
        <row r="802">
          <cell r="B802">
            <v>0</v>
          </cell>
          <cell r="C802">
            <v>0</v>
          </cell>
        </row>
        <row r="803">
          <cell r="B803">
            <v>0</v>
          </cell>
          <cell r="C803">
            <v>0</v>
          </cell>
        </row>
        <row r="804">
          <cell r="B804">
            <v>0</v>
          </cell>
          <cell r="C804">
            <v>0</v>
          </cell>
        </row>
        <row r="805">
          <cell r="B805">
            <v>0</v>
          </cell>
          <cell r="C805">
            <v>0</v>
          </cell>
        </row>
        <row r="806">
          <cell r="B806">
            <v>0</v>
          </cell>
          <cell r="C806">
            <v>0</v>
          </cell>
        </row>
        <row r="807">
          <cell r="B807">
            <v>0</v>
          </cell>
          <cell r="C807">
            <v>0</v>
          </cell>
        </row>
        <row r="808">
          <cell r="B808">
            <v>0</v>
          </cell>
          <cell r="C808">
            <v>0</v>
          </cell>
        </row>
        <row r="809">
          <cell r="B809">
            <v>0</v>
          </cell>
          <cell r="C809">
            <v>0</v>
          </cell>
        </row>
        <row r="810">
          <cell r="B810">
            <v>0</v>
          </cell>
          <cell r="C810">
            <v>0</v>
          </cell>
        </row>
        <row r="811">
          <cell r="B811">
            <v>0</v>
          </cell>
          <cell r="C811">
            <v>0</v>
          </cell>
        </row>
        <row r="812">
          <cell r="B812">
            <v>0</v>
          </cell>
          <cell r="C812">
            <v>0</v>
          </cell>
        </row>
        <row r="813">
          <cell r="B813">
            <v>0</v>
          </cell>
          <cell r="C813">
            <v>0</v>
          </cell>
        </row>
        <row r="814">
          <cell r="B814">
            <v>0</v>
          </cell>
          <cell r="C814">
            <v>0</v>
          </cell>
        </row>
        <row r="815">
          <cell r="B815">
            <v>0</v>
          </cell>
          <cell r="C815">
            <v>0</v>
          </cell>
        </row>
        <row r="816">
          <cell r="B816">
            <v>0</v>
          </cell>
          <cell r="C816">
            <v>0</v>
          </cell>
        </row>
        <row r="817">
          <cell r="B817">
            <v>0</v>
          </cell>
          <cell r="C817">
            <v>0</v>
          </cell>
        </row>
        <row r="818">
          <cell r="B818">
            <v>0</v>
          </cell>
          <cell r="C818">
            <v>0</v>
          </cell>
        </row>
        <row r="819">
          <cell r="B819">
            <v>0</v>
          </cell>
          <cell r="C819">
            <v>0</v>
          </cell>
        </row>
        <row r="820">
          <cell r="B820">
            <v>0</v>
          </cell>
          <cell r="C820">
            <v>0</v>
          </cell>
        </row>
        <row r="821">
          <cell r="B821">
            <v>0</v>
          </cell>
          <cell r="C821">
            <v>0</v>
          </cell>
        </row>
        <row r="822">
          <cell r="B822">
            <v>0</v>
          </cell>
          <cell r="C822">
            <v>0</v>
          </cell>
        </row>
        <row r="823">
          <cell r="B823">
            <v>0</v>
          </cell>
          <cell r="C823">
            <v>0</v>
          </cell>
        </row>
        <row r="824">
          <cell r="B824">
            <v>0</v>
          </cell>
          <cell r="C824">
            <v>0</v>
          </cell>
        </row>
        <row r="825">
          <cell r="B825">
            <v>0</v>
          </cell>
          <cell r="C825">
            <v>0</v>
          </cell>
        </row>
        <row r="826">
          <cell r="B826">
            <v>0</v>
          </cell>
          <cell r="C826">
            <v>0</v>
          </cell>
        </row>
        <row r="827">
          <cell r="B827">
            <v>0</v>
          </cell>
          <cell r="C827">
            <v>0</v>
          </cell>
        </row>
        <row r="828">
          <cell r="B828">
            <v>0</v>
          </cell>
          <cell r="C828">
            <v>0</v>
          </cell>
        </row>
        <row r="829">
          <cell r="B829">
            <v>0</v>
          </cell>
          <cell r="C829">
            <v>0</v>
          </cell>
        </row>
        <row r="830">
          <cell r="B830">
            <v>0</v>
          </cell>
          <cell r="C830">
            <v>0</v>
          </cell>
        </row>
        <row r="831">
          <cell r="B831">
            <v>0</v>
          </cell>
          <cell r="C831">
            <v>0</v>
          </cell>
        </row>
        <row r="832">
          <cell r="B832">
            <v>0</v>
          </cell>
          <cell r="C832">
            <v>0</v>
          </cell>
        </row>
        <row r="833">
          <cell r="B833">
            <v>0</v>
          </cell>
          <cell r="C833">
            <v>0</v>
          </cell>
        </row>
        <row r="834">
          <cell r="B834">
            <v>0</v>
          </cell>
          <cell r="C834">
            <v>0</v>
          </cell>
        </row>
        <row r="835">
          <cell r="B835">
            <v>0</v>
          </cell>
          <cell r="C835">
            <v>0</v>
          </cell>
        </row>
        <row r="836">
          <cell r="B836">
            <v>0</v>
          </cell>
          <cell r="C836">
            <v>0</v>
          </cell>
        </row>
        <row r="837">
          <cell r="B837">
            <v>0</v>
          </cell>
          <cell r="C837">
            <v>0</v>
          </cell>
        </row>
        <row r="838">
          <cell r="B838">
            <v>0</v>
          </cell>
          <cell r="C838">
            <v>0</v>
          </cell>
        </row>
        <row r="839">
          <cell r="B839">
            <v>0</v>
          </cell>
          <cell r="C839">
            <v>0</v>
          </cell>
        </row>
        <row r="840">
          <cell r="B840">
            <v>0</v>
          </cell>
          <cell r="C840">
            <v>0</v>
          </cell>
        </row>
        <row r="841">
          <cell r="B841">
            <v>0</v>
          </cell>
          <cell r="C841">
            <v>0</v>
          </cell>
        </row>
        <row r="842">
          <cell r="B842">
            <v>0</v>
          </cell>
          <cell r="C842">
            <v>0</v>
          </cell>
        </row>
        <row r="843">
          <cell r="B843">
            <v>0</v>
          </cell>
          <cell r="C843">
            <v>0</v>
          </cell>
        </row>
        <row r="844">
          <cell r="B844">
            <v>0</v>
          </cell>
          <cell r="C844">
            <v>0</v>
          </cell>
        </row>
        <row r="845">
          <cell r="B845">
            <v>0</v>
          </cell>
          <cell r="C845">
            <v>0</v>
          </cell>
        </row>
        <row r="846">
          <cell r="B846">
            <v>0</v>
          </cell>
          <cell r="C846">
            <v>0</v>
          </cell>
        </row>
        <row r="847">
          <cell r="B847">
            <v>0</v>
          </cell>
          <cell r="C847">
            <v>0</v>
          </cell>
        </row>
        <row r="848">
          <cell r="B848">
            <v>0</v>
          </cell>
          <cell r="C848">
            <v>0</v>
          </cell>
        </row>
        <row r="849">
          <cell r="B849">
            <v>0</v>
          </cell>
          <cell r="C849">
            <v>0</v>
          </cell>
        </row>
        <row r="850">
          <cell r="B850">
            <v>0</v>
          </cell>
          <cell r="C850">
            <v>0</v>
          </cell>
        </row>
        <row r="851">
          <cell r="B851">
            <v>0</v>
          </cell>
          <cell r="C851">
            <v>0</v>
          </cell>
        </row>
        <row r="852">
          <cell r="B852">
            <v>0</v>
          </cell>
          <cell r="C852">
            <v>0</v>
          </cell>
        </row>
        <row r="853">
          <cell r="B853">
            <v>0</v>
          </cell>
          <cell r="C853">
            <v>0</v>
          </cell>
        </row>
        <row r="854">
          <cell r="B854">
            <v>0</v>
          </cell>
          <cell r="C854">
            <v>0</v>
          </cell>
        </row>
        <row r="855">
          <cell r="B855">
            <v>0</v>
          </cell>
          <cell r="C855">
            <v>0</v>
          </cell>
        </row>
        <row r="856">
          <cell r="B856">
            <v>0</v>
          </cell>
          <cell r="C856">
            <v>0</v>
          </cell>
        </row>
        <row r="857">
          <cell r="B857">
            <v>0</v>
          </cell>
          <cell r="C857">
            <v>0</v>
          </cell>
        </row>
        <row r="858">
          <cell r="B858">
            <v>0</v>
          </cell>
          <cell r="C858">
            <v>0</v>
          </cell>
        </row>
        <row r="859">
          <cell r="B859">
            <v>0</v>
          </cell>
          <cell r="C859">
            <v>0</v>
          </cell>
        </row>
        <row r="860">
          <cell r="B860">
            <v>0</v>
          </cell>
          <cell r="C860">
            <v>0</v>
          </cell>
        </row>
        <row r="861">
          <cell r="B861">
            <v>0</v>
          </cell>
          <cell r="C861">
            <v>0</v>
          </cell>
        </row>
        <row r="862">
          <cell r="B862">
            <v>0</v>
          </cell>
          <cell r="C862">
            <v>0</v>
          </cell>
        </row>
        <row r="863">
          <cell r="B863">
            <v>0</v>
          </cell>
          <cell r="C863">
            <v>0</v>
          </cell>
        </row>
        <row r="864">
          <cell r="B864">
            <v>0</v>
          </cell>
          <cell r="C864">
            <v>0</v>
          </cell>
        </row>
        <row r="865">
          <cell r="B865">
            <v>0</v>
          </cell>
          <cell r="C865">
            <v>0</v>
          </cell>
        </row>
        <row r="866">
          <cell r="B866">
            <v>0</v>
          </cell>
          <cell r="C866">
            <v>0</v>
          </cell>
        </row>
        <row r="867">
          <cell r="B867">
            <v>0</v>
          </cell>
          <cell r="C867">
            <v>0</v>
          </cell>
        </row>
        <row r="868">
          <cell r="B868">
            <v>0</v>
          </cell>
          <cell r="C868">
            <v>0</v>
          </cell>
        </row>
        <row r="869">
          <cell r="B869">
            <v>0</v>
          </cell>
          <cell r="C869">
            <v>0</v>
          </cell>
        </row>
        <row r="870">
          <cell r="B870">
            <v>0</v>
          </cell>
          <cell r="C870">
            <v>0</v>
          </cell>
        </row>
        <row r="871">
          <cell r="B871">
            <v>0</v>
          </cell>
          <cell r="C871">
            <v>0</v>
          </cell>
        </row>
        <row r="872">
          <cell r="B872">
            <v>0</v>
          </cell>
          <cell r="C872">
            <v>0</v>
          </cell>
        </row>
        <row r="873">
          <cell r="B873">
            <v>0</v>
          </cell>
          <cell r="C873">
            <v>0</v>
          </cell>
        </row>
        <row r="874">
          <cell r="B874">
            <v>0</v>
          </cell>
          <cell r="C874">
            <v>0</v>
          </cell>
        </row>
        <row r="875">
          <cell r="B875">
            <v>0</v>
          </cell>
          <cell r="C875">
            <v>0</v>
          </cell>
        </row>
        <row r="876">
          <cell r="B876">
            <v>0</v>
          </cell>
          <cell r="C876">
            <v>0</v>
          </cell>
        </row>
        <row r="877">
          <cell r="B877">
            <v>0</v>
          </cell>
          <cell r="C877">
            <v>0</v>
          </cell>
        </row>
        <row r="878">
          <cell r="B878">
            <v>0</v>
          </cell>
          <cell r="C878">
            <v>0</v>
          </cell>
        </row>
        <row r="879">
          <cell r="B879">
            <v>0</v>
          </cell>
          <cell r="C879">
            <v>0</v>
          </cell>
        </row>
        <row r="880">
          <cell r="B880">
            <v>0</v>
          </cell>
          <cell r="C880">
            <v>0</v>
          </cell>
        </row>
        <row r="881">
          <cell r="B881">
            <v>0</v>
          </cell>
          <cell r="C881">
            <v>0</v>
          </cell>
        </row>
        <row r="882">
          <cell r="B882">
            <v>0</v>
          </cell>
          <cell r="C882">
            <v>0</v>
          </cell>
        </row>
        <row r="883">
          <cell r="B883">
            <v>0</v>
          </cell>
          <cell r="C883">
            <v>0</v>
          </cell>
        </row>
        <row r="884">
          <cell r="B884">
            <v>0</v>
          </cell>
          <cell r="C884">
            <v>0</v>
          </cell>
        </row>
        <row r="885">
          <cell r="B885">
            <v>0</v>
          </cell>
          <cell r="C885">
            <v>0</v>
          </cell>
        </row>
        <row r="886">
          <cell r="B886">
            <v>0</v>
          </cell>
          <cell r="C886">
            <v>0</v>
          </cell>
        </row>
        <row r="887">
          <cell r="B887">
            <v>0</v>
          </cell>
          <cell r="C887">
            <v>0</v>
          </cell>
        </row>
        <row r="888">
          <cell r="B888">
            <v>0</v>
          </cell>
          <cell r="C888">
            <v>0</v>
          </cell>
        </row>
        <row r="889">
          <cell r="B889">
            <v>0</v>
          </cell>
          <cell r="C889">
            <v>0</v>
          </cell>
        </row>
        <row r="890">
          <cell r="B890">
            <v>0</v>
          </cell>
          <cell r="C890">
            <v>0</v>
          </cell>
        </row>
        <row r="891">
          <cell r="B891">
            <v>0</v>
          </cell>
          <cell r="C891">
            <v>0</v>
          </cell>
        </row>
        <row r="892">
          <cell r="B892">
            <v>0</v>
          </cell>
          <cell r="C892">
            <v>0</v>
          </cell>
        </row>
        <row r="893">
          <cell r="B893">
            <v>0</v>
          </cell>
          <cell r="C893">
            <v>0</v>
          </cell>
        </row>
        <row r="894">
          <cell r="B894">
            <v>0</v>
          </cell>
          <cell r="C894">
            <v>0</v>
          </cell>
        </row>
        <row r="895">
          <cell r="B895">
            <v>0</v>
          </cell>
          <cell r="C895">
            <v>0</v>
          </cell>
        </row>
        <row r="896">
          <cell r="B896">
            <v>0</v>
          </cell>
          <cell r="C896">
            <v>0</v>
          </cell>
        </row>
        <row r="897">
          <cell r="B897">
            <v>0</v>
          </cell>
          <cell r="C897">
            <v>0</v>
          </cell>
        </row>
        <row r="898">
          <cell r="B898">
            <v>0</v>
          </cell>
          <cell r="C898">
            <v>0</v>
          </cell>
        </row>
        <row r="899">
          <cell r="B899">
            <v>0</v>
          </cell>
          <cell r="C899">
            <v>0</v>
          </cell>
        </row>
        <row r="900">
          <cell r="B900">
            <v>0</v>
          </cell>
          <cell r="C900">
            <v>0</v>
          </cell>
        </row>
        <row r="901">
          <cell r="B901">
            <v>0</v>
          </cell>
          <cell r="C901">
            <v>0</v>
          </cell>
        </row>
        <row r="902">
          <cell r="B902">
            <v>0</v>
          </cell>
          <cell r="C902">
            <v>0</v>
          </cell>
        </row>
        <row r="903">
          <cell r="B903">
            <v>0</v>
          </cell>
          <cell r="C903">
            <v>0</v>
          </cell>
        </row>
        <row r="904">
          <cell r="B904">
            <v>0</v>
          </cell>
          <cell r="C904">
            <v>0</v>
          </cell>
        </row>
        <row r="905">
          <cell r="B905">
            <v>0</v>
          </cell>
          <cell r="C905">
            <v>0</v>
          </cell>
        </row>
        <row r="906">
          <cell r="B906">
            <v>0</v>
          </cell>
          <cell r="C906">
            <v>0</v>
          </cell>
        </row>
        <row r="907">
          <cell r="B907">
            <v>0</v>
          </cell>
          <cell r="C907">
            <v>0</v>
          </cell>
        </row>
        <row r="908">
          <cell r="B908">
            <v>0</v>
          </cell>
          <cell r="C908">
            <v>0</v>
          </cell>
        </row>
        <row r="909">
          <cell r="B909">
            <v>0</v>
          </cell>
          <cell r="C909">
            <v>0</v>
          </cell>
        </row>
        <row r="910">
          <cell r="B910">
            <v>0</v>
          </cell>
          <cell r="C910">
            <v>0</v>
          </cell>
        </row>
        <row r="911">
          <cell r="B911">
            <v>0</v>
          </cell>
          <cell r="C911">
            <v>0</v>
          </cell>
        </row>
        <row r="912">
          <cell r="B912">
            <v>0</v>
          </cell>
          <cell r="C912">
            <v>0</v>
          </cell>
        </row>
        <row r="913">
          <cell r="B913">
            <v>0</v>
          </cell>
          <cell r="C913">
            <v>0</v>
          </cell>
        </row>
        <row r="914">
          <cell r="B914">
            <v>0</v>
          </cell>
          <cell r="C914">
            <v>0</v>
          </cell>
        </row>
        <row r="915">
          <cell r="B915">
            <v>0</v>
          </cell>
          <cell r="C915">
            <v>0</v>
          </cell>
        </row>
        <row r="916">
          <cell r="B916">
            <v>0</v>
          </cell>
          <cell r="C916">
            <v>0</v>
          </cell>
        </row>
        <row r="917">
          <cell r="B917">
            <v>0</v>
          </cell>
          <cell r="C917">
            <v>0</v>
          </cell>
        </row>
        <row r="918">
          <cell r="B918">
            <v>0</v>
          </cell>
          <cell r="C918">
            <v>0</v>
          </cell>
        </row>
        <row r="919">
          <cell r="B919">
            <v>0</v>
          </cell>
          <cell r="C919">
            <v>0</v>
          </cell>
        </row>
        <row r="920">
          <cell r="B920">
            <v>0</v>
          </cell>
          <cell r="C920">
            <v>0</v>
          </cell>
        </row>
        <row r="921">
          <cell r="B921">
            <v>0</v>
          </cell>
          <cell r="C921">
            <v>0</v>
          </cell>
        </row>
        <row r="922">
          <cell r="B922">
            <v>0</v>
          </cell>
          <cell r="C922">
            <v>0</v>
          </cell>
        </row>
        <row r="923">
          <cell r="B923">
            <v>0</v>
          </cell>
          <cell r="C923">
            <v>0</v>
          </cell>
        </row>
        <row r="924">
          <cell r="B924">
            <v>0</v>
          </cell>
          <cell r="C924">
            <v>0</v>
          </cell>
        </row>
        <row r="925">
          <cell r="B925">
            <v>0</v>
          </cell>
          <cell r="C925">
            <v>0</v>
          </cell>
        </row>
        <row r="926">
          <cell r="B926">
            <v>0</v>
          </cell>
          <cell r="C926">
            <v>0</v>
          </cell>
        </row>
        <row r="927">
          <cell r="B927">
            <v>0</v>
          </cell>
          <cell r="C927">
            <v>0</v>
          </cell>
        </row>
        <row r="928">
          <cell r="B928">
            <v>0</v>
          </cell>
          <cell r="C928">
            <v>0</v>
          </cell>
        </row>
        <row r="929">
          <cell r="B929">
            <v>0</v>
          </cell>
          <cell r="C929">
            <v>0</v>
          </cell>
        </row>
        <row r="930">
          <cell r="B930">
            <v>0</v>
          </cell>
          <cell r="C930">
            <v>0</v>
          </cell>
        </row>
        <row r="931">
          <cell r="B931">
            <v>0</v>
          </cell>
          <cell r="C931">
            <v>0</v>
          </cell>
        </row>
        <row r="932">
          <cell r="B932">
            <v>0</v>
          </cell>
          <cell r="C932">
            <v>0</v>
          </cell>
        </row>
        <row r="933">
          <cell r="B933">
            <v>0</v>
          </cell>
          <cell r="C933">
            <v>0</v>
          </cell>
        </row>
        <row r="934">
          <cell r="B934">
            <v>0</v>
          </cell>
          <cell r="C934">
            <v>0</v>
          </cell>
        </row>
        <row r="935">
          <cell r="B935">
            <v>0</v>
          </cell>
          <cell r="C935">
            <v>0</v>
          </cell>
        </row>
        <row r="936">
          <cell r="B936">
            <v>0</v>
          </cell>
          <cell r="C936">
            <v>0</v>
          </cell>
        </row>
        <row r="937">
          <cell r="B937">
            <v>0</v>
          </cell>
          <cell r="C937">
            <v>0</v>
          </cell>
        </row>
        <row r="938">
          <cell r="B938">
            <v>0</v>
          </cell>
          <cell r="C938">
            <v>0</v>
          </cell>
        </row>
        <row r="939">
          <cell r="B939">
            <v>0</v>
          </cell>
          <cell r="C939">
            <v>0</v>
          </cell>
        </row>
        <row r="940">
          <cell r="B940">
            <v>0</v>
          </cell>
          <cell r="C940">
            <v>0</v>
          </cell>
        </row>
        <row r="941">
          <cell r="B941">
            <v>0</v>
          </cell>
          <cell r="C941">
            <v>0</v>
          </cell>
        </row>
        <row r="942">
          <cell r="B942">
            <v>0</v>
          </cell>
          <cell r="C942">
            <v>0</v>
          </cell>
        </row>
        <row r="943">
          <cell r="B943">
            <v>0</v>
          </cell>
          <cell r="C943">
            <v>0</v>
          </cell>
        </row>
        <row r="944">
          <cell r="B944">
            <v>0</v>
          </cell>
          <cell r="C944">
            <v>0</v>
          </cell>
        </row>
        <row r="945">
          <cell r="B945">
            <v>0</v>
          </cell>
          <cell r="C945">
            <v>0</v>
          </cell>
        </row>
        <row r="946">
          <cell r="B946">
            <v>0</v>
          </cell>
          <cell r="C946">
            <v>0</v>
          </cell>
        </row>
        <row r="947">
          <cell r="B947">
            <v>0</v>
          </cell>
          <cell r="C947">
            <v>0</v>
          </cell>
        </row>
        <row r="948">
          <cell r="B948">
            <v>0</v>
          </cell>
          <cell r="C948">
            <v>0</v>
          </cell>
        </row>
        <row r="949">
          <cell r="B949">
            <v>0</v>
          </cell>
          <cell r="C949">
            <v>0</v>
          </cell>
        </row>
        <row r="950">
          <cell r="B950">
            <v>0</v>
          </cell>
          <cell r="C950">
            <v>0</v>
          </cell>
        </row>
        <row r="951">
          <cell r="B951">
            <v>0</v>
          </cell>
          <cell r="C951">
            <v>0</v>
          </cell>
        </row>
        <row r="952">
          <cell r="B952">
            <v>0</v>
          </cell>
          <cell r="C952">
            <v>0</v>
          </cell>
        </row>
        <row r="953">
          <cell r="B953">
            <v>0</v>
          </cell>
          <cell r="C953">
            <v>0</v>
          </cell>
        </row>
        <row r="954">
          <cell r="B954">
            <v>0</v>
          </cell>
          <cell r="C954">
            <v>0</v>
          </cell>
        </row>
        <row r="955">
          <cell r="B955">
            <v>0</v>
          </cell>
          <cell r="C955">
            <v>0</v>
          </cell>
        </row>
        <row r="956">
          <cell r="B956">
            <v>0</v>
          </cell>
          <cell r="C956">
            <v>0</v>
          </cell>
        </row>
        <row r="957">
          <cell r="B957">
            <v>0</v>
          </cell>
          <cell r="C957">
            <v>0</v>
          </cell>
        </row>
        <row r="958">
          <cell r="B958">
            <v>0</v>
          </cell>
          <cell r="C958">
            <v>0</v>
          </cell>
        </row>
        <row r="959">
          <cell r="B959">
            <v>0</v>
          </cell>
          <cell r="C959">
            <v>0</v>
          </cell>
        </row>
        <row r="960">
          <cell r="B960">
            <v>0</v>
          </cell>
          <cell r="C960">
            <v>0</v>
          </cell>
        </row>
        <row r="961">
          <cell r="B961">
            <v>0</v>
          </cell>
          <cell r="C961">
            <v>0</v>
          </cell>
        </row>
        <row r="962">
          <cell r="B962">
            <v>0</v>
          </cell>
          <cell r="C962">
            <v>0</v>
          </cell>
        </row>
        <row r="963">
          <cell r="B963">
            <v>0</v>
          </cell>
          <cell r="C963">
            <v>0</v>
          </cell>
        </row>
        <row r="964">
          <cell r="B964">
            <v>0</v>
          </cell>
          <cell r="C964">
            <v>0</v>
          </cell>
        </row>
        <row r="965">
          <cell r="B965">
            <v>0</v>
          </cell>
          <cell r="C965">
            <v>0</v>
          </cell>
        </row>
        <row r="966">
          <cell r="B966">
            <v>0</v>
          </cell>
          <cell r="C966">
            <v>0</v>
          </cell>
        </row>
        <row r="967">
          <cell r="B967">
            <v>0</v>
          </cell>
          <cell r="C967">
            <v>0</v>
          </cell>
        </row>
        <row r="968">
          <cell r="B968">
            <v>0</v>
          </cell>
          <cell r="C968">
            <v>0</v>
          </cell>
        </row>
        <row r="969">
          <cell r="B969">
            <v>0</v>
          </cell>
          <cell r="C969">
            <v>0</v>
          </cell>
        </row>
        <row r="970">
          <cell r="B970">
            <v>0</v>
          </cell>
          <cell r="C970">
            <v>0</v>
          </cell>
        </row>
        <row r="971">
          <cell r="B971">
            <v>0</v>
          </cell>
          <cell r="C971">
            <v>0</v>
          </cell>
        </row>
        <row r="972">
          <cell r="B972">
            <v>0</v>
          </cell>
          <cell r="C972">
            <v>0</v>
          </cell>
        </row>
        <row r="973">
          <cell r="B973">
            <v>0</v>
          </cell>
          <cell r="C973">
            <v>0</v>
          </cell>
        </row>
        <row r="974">
          <cell r="B974">
            <v>0</v>
          </cell>
          <cell r="C974">
            <v>0</v>
          </cell>
        </row>
        <row r="975">
          <cell r="B975">
            <v>0</v>
          </cell>
          <cell r="C975">
            <v>0</v>
          </cell>
        </row>
        <row r="976">
          <cell r="B976">
            <v>0</v>
          </cell>
          <cell r="C976">
            <v>0</v>
          </cell>
        </row>
        <row r="977">
          <cell r="B977">
            <v>0</v>
          </cell>
          <cell r="C977">
            <v>0</v>
          </cell>
        </row>
        <row r="978">
          <cell r="B978">
            <v>0</v>
          </cell>
          <cell r="C978">
            <v>0</v>
          </cell>
        </row>
        <row r="979">
          <cell r="B979">
            <v>0</v>
          </cell>
          <cell r="C979">
            <v>0</v>
          </cell>
        </row>
        <row r="980">
          <cell r="B980">
            <v>0</v>
          </cell>
          <cell r="C980">
            <v>0</v>
          </cell>
        </row>
        <row r="981">
          <cell r="B981">
            <v>0</v>
          </cell>
          <cell r="C981">
            <v>0</v>
          </cell>
        </row>
        <row r="982">
          <cell r="B982">
            <v>0</v>
          </cell>
          <cell r="C982">
            <v>0</v>
          </cell>
        </row>
        <row r="983">
          <cell r="B983">
            <v>0</v>
          </cell>
          <cell r="C983">
            <v>0</v>
          </cell>
        </row>
        <row r="984">
          <cell r="B984">
            <v>0</v>
          </cell>
          <cell r="C984">
            <v>0</v>
          </cell>
        </row>
        <row r="985">
          <cell r="B985">
            <v>0</v>
          </cell>
          <cell r="C985">
            <v>0</v>
          </cell>
        </row>
        <row r="986">
          <cell r="B986">
            <v>0</v>
          </cell>
          <cell r="C986">
            <v>0</v>
          </cell>
        </row>
        <row r="987">
          <cell r="B987">
            <v>0</v>
          </cell>
          <cell r="C987">
            <v>0</v>
          </cell>
        </row>
        <row r="988">
          <cell r="B988">
            <v>0</v>
          </cell>
          <cell r="C988">
            <v>0</v>
          </cell>
        </row>
        <row r="989">
          <cell r="B989">
            <v>0</v>
          </cell>
          <cell r="C989">
            <v>0</v>
          </cell>
        </row>
        <row r="990">
          <cell r="B990">
            <v>0</v>
          </cell>
          <cell r="C990">
            <v>0</v>
          </cell>
        </row>
        <row r="991">
          <cell r="B991">
            <v>0</v>
          </cell>
          <cell r="C991">
            <v>0</v>
          </cell>
        </row>
        <row r="992">
          <cell r="B992">
            <v>0</v>
          </cell>
          <cell r="C992">
            <v>0</v>
          </cell>
        </row>
        <row r="993">
          <cell r="B993">
            <v>0</v>
          </cell>
          <cell r="C993">
            <v>0</v>
          </cell>
        </row>
        <row r="994">
          <cell r="B994">
            <v>0</v>
          </cell>
          <cell r="C994">
            <v>0</v>
          </cell>
        </row>
        <row r="995">
          <cell r="B995">
            <v>0</v>
          </cell>
          <cell r="C995">
            <v>0</v>
          </cell>
        </row>
        <row r="996">
          <cell r="B996">
            <v>0</v>
          </cell>
          <cell r="C996">
            <v>0</v>
          </cell>
        </row>
        <row r="997">
          <cell r="B997">
            <v>0</v>
          </cell>
          <cell r="C997">
            <v>0</v>
          </cell>
        </row>
        <row r="998">
          <cell r="B998">
            <v>0</v>
          </cell>
          <cell r="C998">
            <v>0</v>
          </cell>
        </row>
        <row r="999">
          <cell r="B999">
            <v>0</v>
          </cell>
          <cell r="C999">
            <v>0</v>
          </cell>
        </row>
        <row r="1000">
          <cell r="B1000">
            <v>0</v>
          </cell>
          <cell r="C1000">
            <v>0</v>
          </cell>
        </row>
        <row r="1001">
          <cell r="B1001">
            <v>0</v>
          </cell>
          <cell r="C1001">
            <v>0</v>
          </cell>
        </row>
        <row r="1002">
          <cell r="B1002">
            <v>0</v>
          </cell>
          <cell r="C1002">
            <v>0</v>
          </cell>
        </row>
        <row r="1003">
          <cell r="B1003">
            <v>0</v>
          </cell>
          <cell r="C1003">
            <v>0</v>
          </cell>
        </row>
        <row r="1004">
          <cell r="B1004">
            <v>0</v>
          </cell>
          <cell r="C1004">
            <v>0</v>
          </cell>
        </row>
        <row r="1005">
          <cell r="B1005">
            <v>0</v>
          </cell>
          <cell r="C1005">
            <v>0</v>
          </cell>
        </row>
        <row r="1006">
          <cell r="B1006">
            <v>0</v>
          </cell>
          <cell r="C1006">
            <v>0</v>
          </cell>
        </row>
        <row r="1007">
          <cell r="B1007">
            <v>0</v>
          </cell>
          <cell r="C1007">
            <v>0</v>
          </cell>
        </row>
        <row r="1008">
          <cell r="B1008">
            <v>0</v>
          </cell>
          <cell r="C1008">
            <v>0</v>
          </cell>
        </row>
        <row r="1009">
          <cell r="B1009">
            <v>0</v>
          </cell>
          <cell r="C1009">
            <v>0</v>
          </cell>
        </row>
        <row r="1010">
          <cell r="B1010">
            <v>0</v>
          </cell>
          <cell r="C1010">
            <v>0</v>
          </cell>
        </row>
        <row r="1011">
          <cell r="B1011">
            <v>0</v>
          </cell>
          <cell r="C1011">
            <v>0</v>
          </cell>
        </row>
        <row r="1012">
          <cell r="B1012">
            <v>0</v>
          </cell>
          <cell r="C1012">
            <v>0</v>
          </cell>
        </row>
        <row r="1013">
          <cell r="B1013">
            <v>0</v>
          </cell>
          <cell r="C1013">
            <v>0</v>
          </cell>
        </row>
        <row r="1014">
          <cell r="B1014">
            <v>0</v>
          </cell>
          <cell r="C1014">
            <v>0</v>
          </cell>
        </row>
        <row r="1015">
          <cell r="B1015">
            <v>0</v>
          </cell>
          <cell r="C1015">
            <v>0</v>
          </cell>
        </row>
        <row r="1016">
          <cell r="B1016">
            <v>0</v>
          </cell>
          <cell r="C1016">
            <v>0</v>
          </cell>
        </row>
        <row r="1017">
          <cell r="B1017">
            <v>0</v>
          </cell>
          <cell r="C1017">
            <v>0</v>
          </cell>
        </row>
        <row r="1018">
          <cell r="B1018">
            <v>0</v>
          </cell>
          <cell r="C1018">
            <v>0</v>
          </cell>
        </row>
        <row r="1019">
          <cell r="B1019">
            <v>0</v>
          </cell>
          <cell r="C1019">
            <v>0</v>
          </cell>
        </row>
        <row r="1020">
          <cell r="B1020">
            <v>0</v>
          </cell>
          <cell r="C1020">
            <v>0</v>
          </cell>
        </row>
        <row r="1021">
          <cell r="B1021">
            <v>0</v>
          </cell>
          <cell r="C1021">
            <v>0</v>
          </cell>
        </row>
        <row r="1022">
          <cell r="B1022">
            <v>0</v>
          </cell>
          <cell r="C1022">
            <v>0</v>
          </cell>
        </row>
        <row r="1023">
          <cell r="B1023">
            <v>0</v>
          </cell>
          <cell r="C1023">
            <v>0</v>
          </cell>
        </row>
        <row r="1024">
          <cell r="B1024">
            <v>0</v>
          </cell>
          <cell r="C1024">
            <v>0</v>
          </cell>
        </row>
        <row r="1025">
          <cell r="B1025">
            <v>0</v>
          </cell>
          <cell r="C1025">
            <v>0</v>
          </cell>
        </row>
        <row r="1026">
          <cell r="B1026">
            <v>0</v>
          </cell>
          <cell r="C1026">
            <v>0</v>
          </cell>
        </row>
        <row r="1027">
          <cell r="B1027">
            <v>0</v>
          </cell>
          <cell r="C1027">
            <v>0</v>
          </cell>
        </row>
        <row r="1028">
          <cell r="B1028">
            <v>0</v>
          </cell>
          <cell r="C1028">
            <v>0</v>
          </cell>
        </row>
        <row r="1029">
          <cell r="B1029">
            <v>0</v>
          </cell>
          <cell r="C1029">
            <v>0</v>
          </cell>
        </row>
        <row r="1030">
          <cell r="B1030">
            <v>0</v>
          </cell>
          <cell r="C1030">
            <v>0</v>
          </cell>
        </row>
        <row r="1031">
          <cell r="B1031">
            <v>0</v>
          </cell>
          <cell r="C1031">
            <v>0</v>
          </cell>
        </row>
        <row r="1032">
          <cell r="B1032">
            <v>0</v>
          </cell>
          <cell r="C1032">
            <v>0</v>
          </cell>
        </row>
        <row r="1033">
          <cell r="B1033">
            <v>0</v>
          </cell>
          <cell r="C1033">
            <v>0</v>
          </cell>
        </row>
        <row r="1034">
          <cell r="B1034">
            <v>0</v>
          </cell>
          <cell r="C1034">
            <v>0</v>
          </cell>
        </row>
        <row r="1035">
          <cell r="B1035">
            <v>0</v>
          </cell>
          <cell r="C1035">
            <v>0</v>
          </cell>
        </row>
        <row r="1036">
          <cell r="B1036">
            <v>0</v>
          </cell>
          <cell r="C1036">
            <v>0</v>
          </cell>
        </row>
        <row r="1037">
          <cell r="B1037">
            <v>0</v>
          </cell>
          <cell r="C1037">
            <v>0</v>
          </cell>
        </row>
        <row r="1038">
          <cell r="B1038">
            <v>0</v>
          </cell>
          <cell r="C1038">
            <v>0</v>
          </cell>
        </row>
        <row r="1039">
          <cell r="B1039">
            <v>0</v>
          </cell>
          <cell r="C1039">
            <v>0</v>
          </cell>
        </row>
        <row r="1040">
          <cell r="B1040">
            <v>0</v>
          </cell>
          <cell r="C1040">
            <v>0</v>
          </cell>
        </row>
        <row r="1041">
          <cell r="B1041">
            <v>0</v>
          </cell>
          <cell r="C1041">
            <v>0</v>
          </cell>
        </row>
        <row r="1042">
          <cell r="B1042">
            <v>0</v>
          </cell>
          <cell r="C1042">
            <v>0</v>
          </cell>
        </row>
        <row r="1043">
          <cell r="B1043">
            <v>0</v>
          </cell>
          <cell r="C1043">
            <v>0</v>
          </cell>
        </row>
        <row r="1044">
          <cell r="B1044">
            <v>0</v>
          </cell>
          <cell r="C1044">
            <v>0</v>
          </cell>
        </row>
        <row r="1045">
          <cell r="B1045">
            <v>0</v>
          </cell>
          <cell r="C1045">
            <v>0</v>
          </cell>
        </row>
        <row r="1046">
          <cell r="B1046">
            <v>0</v>
          </cell>
          <cell r="C1046">
            <v>0</v>
          </cell>
        </row>
        <row r="1047">
          <cell r="B1047">
            <v>0</v>
          </cell>
          <cell r="C1047">
            <v>0</v>
          </cell>
        </row>
        <row r="1048">
          <cell r="B1048">
            <v>0</v>
          </cell>
          <cell r="C1048">
            <v>0</v>
          </cell>
        </row>
        <row r="1049">
          <cell r="B1049">
            <v>0</v>
          </cell>
          <cell r="C1049">
            <v>0</v>
          </cell>
        </row>
        <row r="1050">
          <cell r="B1050">
            <v>0</v>
          </cell>
          <cell r="C1050">
            <v>0</v>
          </cell>
        </row>
        <row r="1051">
          <cell r="B1051">
            <v>0</v>
          </cell>
          <cell r="C1051">
            <v>0</v>
          </cell>
        </row>
        <row r="1052">
          <cell r="B1052">
            <v>0</v>
          </cell>
          <cell r="C1052">
            <v>0</v>
          </cell>
        </row>
        <row r="1053">
          <cell r="B1053">
            <v>0</v>
          </cell>
          <cell r="C1053">
            <v>0</v>
          </cell>
        </row>
        <row r="1054">
          <cell r="B1054">
            <v>0</v>
          </cell>
          <cell r="C1054">
            <v>0</v>
          </cell>
        </row>
        <row r="1055">
          <cell r="B1055">
            <v>0</v>
          </cell>
          <cell r="C1055">
            <v>0</v>
          </cell>
        </row>
        <row r="1056">
          <cell r="B1056">
            <v>0</v>
          </cell>
          <cell r="C1056">
            <v>0</v>
          </cell>
        </row>
        <row r="1057">
          <cell r="B1057">
            <v>0</v>
          </cell>
          <cell r="C1057">
            <v>0</v>
          </cell>
        </row>
        <row r="1058">
          <cell r="B1058">
            <v>0</v>
          </cell>
          <cell r="C1058">
            <v>0</v>
          </cell>
        </row>
        <row r="1059">
          <cell r="B1059">
            <v>0</v>
          </cell>
          <cell r="C1059">
            <v>0</v>
          </cell>
        </row>
        <row r="1060">
          <cell r="B1060">
            <v>0</v>
          </cell>
          <cell r="C1060">
            <v>0</v>
          </cell>
        </row>
        <row r="1061">
          <cell r="B1061">
            <v>0</v>
          </cell>
          <cell r="C1061">
            <v>0</v>
          </cell>
        </row>
        <row r="1062">
          <cell r="B1062">
            <v>0</v>
          </cell>
          <cell r="C1062">
            <v>0</v>
          </cell>
        </row>
        <row r="1063">
          <cell r="B1063">
            <v>0</v>
          </cell>
          <cell r="C1063">
            <v>0</v>
          </cell>
        </row>
        <row r="1064">
          <cell r="B1064">
            <v>0</v>
          </cell>
          <cell r="C1064">
            <v>0</v>
          </cell>
        </row>
        <row r="1065">
          <cell r="B1065">
            <v>0</v>
          </cell>
          <cell r="C1065">
            <v>0</v>
          </cell>
        </row>
        <row r="1066">
          <cell r="B1066">
            <v>0</v>
          </cell>
          <cell r="C1066">
            <v>0</v>
          </cell>
        </row>
        <row r="1067">
          <cell r="B1067">
            <v>0</v>
          </cell>
          <cell r="C1067">
            <v>0</v>
          </cell>
        </row>
        <row r="1068">
          <cell r="B1068">
            <v>0</v>
          </cell>
          <cell r="C1068">
            <v>0</v>
          </cell>
        </row>
        <row r="1069">
          <cell r="B1069">
            <v>0</v>
          </cell>
          <cell r="C1069">
            <v>0</v>
          </cell>
        </row>
        <row r="1070">
          <cell r="B1070">
            <v>0</v>
          </cell>
          <cell r="C1070">
            <v>0</v>
          </cell>
        </row>
        <row r="1071">
          <cell r="B1071">
            <v>0</v>
          </cell>
          <cell r="C1071">
            <v>0</v>
          </cell>
        </row>
        <row r="1072">
          <cell r="B1072">
            <v>0</v>
          </cell>
          <cell r="C1072">
            <v>0</v>
          </cell>
        </row>
        <row r="1073">
          <cell r="B1073">
            <v>0</v>
          </cell>
          <cell r="C1073">
            <v>0</v>
          </cell>
        </row>
        <row r="1074">
          <cell r="B1074">
            <v>0</v>
          </cell>
          <cell r="C1074">
            <v>0</v>
          </cell>
        </row>
        <row r="1075">
          <cell r="B1075">
            <v>0</v>
          </cell>
          <cell r="C1075">
            <v>0</v>
          </cell>
        </row>
        <row r="1076">
          <cell r="B1076">
            <v>0</v>
          </cell>
          <cell r="C1076">
            <v>0</v>
          </cell>
        </row>
        <row r="1077">
          <cell r="B1077">
            <v>0</v>
          </cell>
          <cell r="C1077">
            <v>0</v>
          </cell>
        </row>
        <row r="1078">
          <cell r="B1078">
            <v>0</v>
          </cell>
          <cell r="C1078">
            <v>0</v>
          </cell>
        </row>
        <row r="1079">
          <cell r="B1079">
            <v>0</v>
          </cell>
          <cell r="C1079">
            <v>0</v>
          </cell>
        </row>
        <row r="1080">
          <cell r="B1080">
            <v>0</v>
          </cell>
          <cell r="C1080">
            <v>0</v>
          </cell>
        </row>
        <row r="1081">
          <cell r="B1081">
            <v>0</v>
          </cell>
          <cell r="C1081">
            <v>0</v>
          </cell>
        </row>
        <row r="1082">
          <cell r="B1082">
            <v>0</v>
          </cell>
          <cell r="C1082">
            <v>0</v>
          </cell>
        </row>
        <row r="1083">
          <cell r="B1083">
            <v>0</v>
          </cell>
          <cell r="C1083">
            <v>0</v>
          </cell>
        </row>
        <row r="1084">
          <cell r="B1084">
            <v>0</v>
          </cell>
          <cell r="C1084">
            <v>0</v>
          </cell>
        </row>
        <row r="1085">
          <cell r="B1085">
            <v>0</v>
          </cell>
          <cell r="C1085">
            <v>0</v>
          </cell>
        </row>
        <row r="1086">
          <cell r="B1086">
            <v>0</v>
          </cell>
          <cell r="C1086">
            <v>0</v>
          </cell>
        </row>
        <row r="1087">
          <cell r="B1087">
            <v>0</v>
          </cell>
          <cell r="C1087">
            <v>0</v>
          </cell>
        </row>
        <row r="1088">
          <cell r="B1088">
            <v>0</v>
          </cell>
          <cell r="C1088">
            <v>0</v>
          </cell>
        </row>
        <row r="1089">
          <cell r="B1089">
            <v>0</v>
          </cell>
          <cell r="C1089">
            <v>0</v>
          </cell>
        </row>
        <row r="1090">
          <cell r="B1090">
            <v>0</v>
          </cell>
          <cell r="C1090">
            <v>0</v>
          </cell>
        </row>
        <row r="1091">
          <cell r="B1091">
            <v>0</v>
          </cell>
          <cell r="C1091">
            <v>0</v>
          </cell>
        </row>
        <row r="1092">
          <cell r="B1092">
            <v>0</v>
          </cell>
          <cell r="C1092">
            <v>0</v>
          </cell>
        </row>
        <row r="1093">
          <cell r="B1093">
            <v>0</v>
          </cell>
          <cell r="C1093">
            <v>0</v>
          </cell>
        </row>
        <row r="1094">
          <cell r="B1094">
            <v>0</v>
          </cell>
          <cell r="C1094">
            <v>0</v>
          </cell>
        </row>
        <row r="1095">
          <cell r="B1095">
            <v>0</v>
          </cell>
          <cell r="C1095">
            <v>0</v>
          </cell>
        </row>
        <row r="1096">
          <cell r="B1096">
            <v>0</v>
          </cell>
          <cell r="C1096">
            <v>0</v>
          </cell>
        </row>
        <row r="1097">
          <cell r="B1097">
            <v>0</v>
          </cell>
          <cell r="C1097">
            <v>0</v>
          </cell>
        </row>
        <row r="1098">
          <cell r="B1098">
            <v>0</v>
          </cell>
          <cell r="C1098">
            <v>0</v>
          </cell>
        </row>
        <row r="1099">
          <cell r="B1099">
            <v>0</v>
          </cell>
          <cell r="C1099">
            <v>0</v>
          </cell>
        </row>
        <row r="1100">
          <cell r="B1100">
            <v>0</v>
          </cell>
          <cell r="C1100">
            <v>0</v>
          </cell>
        </row>
        <row r="1101">
          <cell r="B1101">
            <v>0</v>
          </cell>
          <cell r="C1101">
            <v>0</v>
          </cell>
        </row>
        <row r="1102">
          <cell r="B1102">
            <v>0</v>
          </cell>
          <cell r="C1102">
            <v>0</v>
          </cell>
        </row>
        <row r="1103">
          <cell r="B1103">
            <v>0</v>
          </cell>
          <cell r="C1103">
            <v>0</v>
          </cell>
        </row>
        <row r="1104">
          <cell r="B1104">
            <v>0</v>
          </cell>
          <cell r="C1104">
            <v>0</v>
          </cell>
        </row>
        <row r="1105">
          <cell r="B1105">
            <v>0</v>
          </cell>
          <cell r="C1105">
            <v>0</v>
          </cell>
        </row>
        <row r="1106">
          <cell r="B1106">
            <v>0</v>
          </cell>
          <cell r="C1106">
            <v>0</v>
          </cell>
        </row>
        <row r="1107">
          <cell r="B1107">
            <v>0</v>
          </cell>
          <cell r="C1107">
            <v>0</v>
          </cell>
        </row>
        <row r="1108">
          <cell r="B1108">
            <v>0</v>
          </cell>
          <cell r="C1108">
            <v>0</v>
          </cell>
        </row>
        <row r="1109">
          <cell r="B1109">
            <v>0</v>
          </cell>
          <cell r="C1109">
            <v>0</v>
          </cell>
        </row>
        <row r="1110">
          <cell r="B1110">
            <v>0</v>
          </cell>
          <cell r="C1110">
            <v>0</v>
          </cell>
        </row>
        <row r="1111">
          <cell r="B1111">
            <v>0</v>
          </cell>
          <cell r="C1111">
            <v>0</v>
          </cell>
        </row>
        <row r="1112">
          <cell r="B1112">
            <v>0</v>
          </cell>
          <cell r="C1112">
            <v>0</v>
          </cell>
        </row>
        <row r="1113">
          <cell r="B1113">
            <v>0</v>
          </cell>
          <cell r="C1113">
            <v>0</v>
          </cell>
        </row>
        <row r="1114">
          <cell r="B1114">
            <v>0</v>
          </cell>
          <cell r="C1114">
            <v>0</v>
          </cell>
        </row>
        <row r="1115">
          <cell r="B1115">
            <v>0</v>
          </cell>
          <cell r="C1115">
            <v>0</v>
          </cell>
        </row>
        <row r="1116">
          <cell r="B1116">
            <v>0</v>
          </cell>
          <cell r="C1116">
            <v>0</v>
          </cell>
        </row>
        <row r="1117">
          <cell r="B1117">
            <v>0</v>
          </cell>
          <cell r="C1117">
            <v>0</v>
          </cell>
        </row>
        <row r="1118">
          <cell r="B1118">
            <v>0</v>
          </cell>
          <cell r="C1118">
            <v>0</v>
          </cell>
        </row>
        <row r="1119">
          <cell r="B1119">
            <v>0</v>
          </cell>
          <cell r="C1119">
            <v>0</v>
          </cell>
        </row>
        <row r="1120">
          <cell r="B1120">
            <v>0</v>
          </cell>
          <cell r="C1120">
            <v>0</v>
          </cell>
        </row>
        <row r="1121">
          <cell r="B1121">
            <v>0</v>
          </cell>
          <cell r="C1121">
            <v>0</v>
          </cell>
        </row>
        <row r="1122">
          <cell r="B1122">
            <v>0</v>
          </cell>
          <cell r="C1122">
            <v>0</v>
          </cell>
        </row>
        <row r="1123">
          <cell r="B1123">
            <v>0</v>
          </cell>
          <cell r="C1123">
            <v>0</v>
          </cell>
        </row>
        <row r="1124">
          <cell r="B1124">
            <v>0</v>
          </cell>
          <cell r="C1124">
            <v>0</v>
          </cell>
        </row>
        <row r="1125">
          <cell r="B1125">
            <v>0</v>
          </cell>
          <cell r="C1125">
            <v>0</v>
          </cell>
        </row>
        <row r="1126">
          <cell r="B1126">
            <v>0</v>
          </cell>
          <cell r="C1126">
            <v>0</v>
          </cell>
        </row>
        <row r="1127">
          <cell r="B1127">
            <v>0</v>
          </cell>
          <cell r="C1127">
            <v>0</v>
          </cell>
        </row>
        <row r="1128">
          <cell r="B1128">
            <v>0</v>
          </cell>
          <cell r="C1128">
            <v>0</v>
          </cell>
        </row>
        <row r="1129">
          <cell r="B1129">
            <v>0</v>
          </cell>
          <cell r="C1129">
            <v>0</v>
          </cell>
        </row>
        <row r="1130">
          <cell r="B1130">
            <v>0</v>
          </cell>
          <cell r="C1130">
            <v>0</v>
          </cell>
        </row>
        <row r="1131">
          <cell r="B1131">
            <v>0</v>
          </cell>
          <cell r="C1131">
            <v>0</v>
          </cell>
        </row>
        <row r="1132">
          <cell r="B1132">
            <v>0</v>
          </cell>
          <cell r="C1132">
            <v>0</v>
          </cell>
        </row>
        <row r="1133">
          <cell r="B1133">
            <v>0</v>
          </cell>
          <cell r="C1133">
            <v>0</v>
          </cell>
        </row>
        <row r="1134">
          <cell r="B1134">
            <v>0</v>
          </cell>
          <cell r="C1134">
            <v>0</v>
          </cell>
        </row>
        <row r="1135">
          <cell r="B1135">
            <v>0</v>
          </cell>
          <cell r="C1135">
            <v>0</v>
          </cell>
        </row>
        <row r="1136">
          <cell r="B1136">
            <v>0</v>
          </cell>
          <cell r="C1136">
            <v>0</v>
          </cell>
        </row>
        <row r="1137">
          <cell r="B1137">
            <v>0</v>
          </cell>
          <cell r="C1137">
            <v>0</v>
          </cell>
        </row>
        <row r="1138">
          <cell r="B1138">
            <v>0</v>
          </cell>
          <cell r="C1138">
            <v>0</v>
          </cell>
        </row>
        <row r="1139">
          <cell r="B1139">
            <v>0</v>
          </cell>
          <cell r="C1139">
            <v>0</v>
          </cell>
        </row>
        <row r="1140">
          <cell r="B1140">
            <v>0</v>
          </cell>
          <cell r="C1140">
            <v>0</v>
          </cell>
        </row>
        <row r="1141">
          <cell r="B1141">
            <v>0</v>
          </cell>
          <cell r="C1141">
            <v>0</v>
          </cell>
        </row>
        <row r="1142">
          <cell r="B1142">
            <v>0</v>
          </cell>
          <cell r="C1142">
            <v>0</v>
          </cell>
        </row>
        <row r="1143">
          <cell r="B1143">
            <v>0</v>
          </cell>
          <cell r="C1143">
            <v>0</v>
          </cell>
        </row>
        <row r="1144">
          <cell r="B1144">
            <v>0</v>
          </cell>
          <cell r="C1144">
            <v>0</v>
          </cell>
        </row>
        <row r="1145">
          <cell r="B1145">
            <v>0</v>
          </cell>
          <cell r="C1145">
            <v>0</v>
          </cell>
        </row>
        <row r="1146">
          <cell r="B1146">
            <v>0</v>
          </cell>
          <cell r="C1146">
            <v>0</v>
          </cell>
        </row>
        <row r="1147">
          <cell r="B1147">
            <v>0</v>
          </cell>
          <cell r="C1147">
            <v>0</v>
          </cell>
        </row>
        <row r="1148">
          <cell r="B1148">
            <v>0</v>
          </cell>
          <cell r="C1148">
            <v>0</v>
          </cell>
        </row>
        <row r="1149">
          <cell r="B1149">
            <v>0</v>
          </cell>
          <cell r="C1149">
            <v>0</v>
          </cell>
        </row>
        <row r="1150">
          <cell r="B1150">
            <v>0</v>
          </cell>
          <cell r="C1150">
            <v>0</v>
          </cell>
        </row>
        <row r="1151">
          <cell r="B1151">
            <v>0</v>
          </cell>
          <cell r="C1151">
            <v>0</v>
          </cell>
        </row>
        <row r="1152">
          <cell r="B1152">
            <v>0</v>
          </cell>
          <cell r="C1152">
            <v>0</v>
          </cell>
        </row>
        <row r="1153">
          <cell r="B1153">
            <v>0</v>
          </cell>
          <cell r="C1153">
            <v>0</v>
          </cell>
        </row>
        <row r="1154">
          <cell r="B1154">
            <v>0</v>
          </cell>
          <cell r="C1154">
            <v>0</v>
          </cell>
        </row>
        <row r="1155">
          <cell r="B1155">
            <v>0</v>
          </cell>
          <cell r="C1155">
            <v>0</v>
          </cell>
        </row>
        <row r="1156">
          <cell r="B1156">
            <v>0</v>
          </cell>
          <cell r="C1156">
            <v>0</v>
          </cell>
        </row>
        <row r="1157">
          <cell r="B1157">
            <v>0</v>
          </cell>
          <cell r="C1157">
            <v>0</v>
          </cell>
        </row>
        <row r="1158">
          <cell r="B1158">
            <v>0</v>
          </cell>
          <cell r="C1158">
            <v>0</v>
          </cell>
        </row>
        <row r="1159">
          <cell r="B1159">
            <v>0</v>
          </cell>
          <cell r="C1159">
            <v>0</v>
          </cell>
        </row>
        <row r="1160">
          <cell r="B1160">
            <v>0</v>
          </cell>
          <cell r="C1160">
            <v>0</v>
          </cell>
        </row>
        <row r="1161">
          <cell r="B1161">
            <v>0</v>
          </cell>
          <cell r="C1161">
            <v>0</v>
          </cell>
        </row>
        <row r="1162">
          <cell r="B1162">
            <v>0</v>
          </cell>
          <cell r="C1162">
            <v>0</v>
          </cell>
        </row>
        <row r="1163">
          <cell r="B1163">
            <v>0</v>
          </cell>
          <cell r="C1163">
            <v>0</v>
          </cell>
        </row>
        <row r="1164">
          <cell r="B1164">
            <v>0</v>
          </cell>
          <cell r="C1164">
            <v>0</v>
          </cell>
        </row>
        <row r="1165">
          <cell r="B1165">
            <v>0</v>
          </cell>
          <cell r="C1165">
            <v>0</v>
          </cell>
        </row>
        <row r="1166">
          <cell r="B1166">
            <v>0</v>
          </cell>
          <cell r="C1166">
            <v>0</v>
          </cell>
        </row>
        <row r="1167">
          <cell r="B1167">
            <v>0</v>
          </cell>
          <cell r="C1167">
            <v>0</v>
          </cell>
        </row>
        <row r="1168">
          <cell r="B1168">
            <v>0</v>
          </cell>
          <cell r="C1168">
            <v>0</v>
          </cell>
        </row>
        <row r="1169">
          <cell r="B1169">
            <v>0</v>
          </cell>
          <cell r="C1169">
            <v>0</v>
          </cell>
        </row>
        <row r="1170">
          <cell r="B1170">
            <v>0</v>
          </cell>
          <cell r="C1170">
            <v>0</v>
          </cell>
        </row>
        <row r="1171">
          <cell r="B1171">
            <v>0</v>
          </cell>
          <cell r="C1171">
            <v>0</v>
          </cell>
        </row>
        <row r="1172">
          <cell r="B1172">
            <v>0</v>
          </cell>
          <cell r="C1172">
            <v>0</v>
          </cell>
        </row>
        <row r="1173">
          <cell r="B1173">
            <v>0</v>
          </cell>
          <cell r="C1173">
            <v>0</v>
          </cell>
        </row>
        <row r="1174">
          <cell r="B1174">
            <v>0</v>
          </cell>
          <cell r="C1174">
            <v>0</v>
          </cell>
        </row>
        <row r="1175">
          <cell r="B1175">
            <v>0</v>
          </cell>
          <cell r="C1175">
            <v>0</v>
          </cell>
        </row>
        <row r="1176">
          <cell r="B1176">
            <v>0</v>
          </cell>
          <cell r="C1176">
            <v>0</v>
          </cell>
        </row>
        <row r="1177">
          <cell r="B1177">
            <v>0</v>
          </cell>
          <cell r="C1177">
            <v>0</v>
          </cell>
        </row>
        <row r="1178">
          <cell r="B1178">
            <v>0</v>
          </cell>
          <cell r="C1178">
            <v>0</v>
          </cell>
        </row>
        <row r="1179">
          <cell r="B1179">
            <v>0</v>
          </cell>
          <cell r="C1179">
            <v>0</v>
          </cell>
        </row>
        <row r="1180">
          <cell r="B1180">
            <v>0</v>
          </cell>
          <cell r="C1180">
            <v>0</v>
          </cell>
        </row>
        <row r="1181">
          <cell r="B1181">
            <v>0</v>
          </cell>
          <cell r="C1181">
            <v>0</v>
          </cell>
        </row>
        <row r="1182">
          <cell r="B1182">
            <v>0</v>
          </cell>
          <cell r="C1182">
            <v>0</v>
          </cell>
        </row>
        <row r="1183">
          <cell r="B1183">
            <v>0</v>
          </cell>
          <cell r="C1183">
            <v>0</v>
          </cell>
        </row>
        <row r="1184">
          <cell r="B1184">
            <v>0</v>
          </cell>
          <cell r="C1184">
            <v>0</v>
          </cell>
        </row>
        <row r="1185">
          <cell r="B1185">
            <v>0</v>
          </cell>
          <cell r="C1185">
            <v>0</v>
          </cell>
        </row>
        <row r="1186">
          <cell r="B1186">
            <v>0</v>
          </cell>
          <cell r="C1186">
            <v>0</v>
          </cell>
        </row>
        <row r="1187">
          <cell r="B1187">
            <v>0</v>
          </cell>
          <cell r="C1187">
            <v>0</v>
          </cell>
        </row>
        <row r="1188">
          <cell r="B1188">
            <v>0</v>
          </cell>
          <cell r="C1188">
            <v>0</v>
          </cell>
        </row>
        <row r="1189">
          <cell r="B1189">
            <v>0</v>
          </cell>
          <cell r="C1189">
            <v>0</v>
          </cell>
        </row>
        <row r="1190">
          <cell r="B1190">
            <v>0</v>
          </cell>
          <cell r="C1190">
            <v>0</v>
          </cell>
        </row>
        <row r="1191">
          <cell r="B1191">
            <v>0</v>
          </cell>
          <cell r="C1191">
            <v>0</v>
          </cell>
        </row>
        <row r="1192">
          <cell r="B1192">
            <v>0</v>
          </cell>
          <cell r="C1192">
            <v>0</v>
          </cell>
        </row>
        <row r="1193">
          <cell r="B1193">
            <v>0</v>
          </cell>
          <cell r="C1193">
            <v>0</v>
          </cell>
        </row>
        <row r="1194">
          <cell r="B1194">
            <v>0</v>
          </cell>
          <cell r="C1194">
            <v>0</v>
          </cell>
        </row>
        <row r="1195">
          <cell r="B1195">
            <v>0</v>
          </cell>
          <cell r="C1195">
            <v>0</v>
          </cell>
        </row>
        <row r="1196">
          <cell r="B1196">
            <v>0</v>
          </cell>
          <cell r="C1196">
            <v>0</v>
          </cell>
        </row>
        <row r="1197">
          <cell r="B1197">
            <v>0</v>
          </cell>
          <cell r="C1197">
            <v>0</v>
          </cell>
        </row>
        <row r="1198">
          <cell r="B1198">
            <v>0</v>
          </cell>
          <cell r="C1198">
            <v>0</v>
          </cell>
        </row>
        <row r="1199">
          <cell r="B1199">
            <v>0</v>
          </cell>
          <cell r="C1199">
            <v>0</v>
          </cell>
        </row>
        <row r="1200">
          <cell r="B1200">
            <v>0</v>
          </cell>
          <cell r="C1200">
            <v>0</v>
          </cell>
        </row>
        <row r="1201">
          <cell r="B1201">
            <v>0</v>
          </cell>
          <cell r="C1201">
            <v>0</v>
          </cell>
        </row>
        <row r="1202">
          <cell r="B1202">
            <v>0</v>
          </cell>
          <cell r="C1202">
            <v>0</v>
          </cell>
        </row>
        <row r="1203">
          <cell r="B1203">
            <v>0</v>
          </cell>
          <cell r="C1203">
            <v>0</v>
          </cell>
        </row>
        <row r="1204">
          <cell r="B1204">
            <v>0</v>
          </cell>
          <cell r="C1204">
            <v>0</v>
          </cell>
        </row>
        <row r="1205">
          <cell r="B1205">
            <v>0</v>
          </cell>
          <cell r="C1205">
            <v>0</v>
          </cell>
        </row>
        <row r="1206">
          <cell r="B1206">
            <v>0</v>
          </cell>
          <cell r="C1206">
            <v>0</v>
          </cell>
        </row>
        <row r="1207">
          <cell r="B1207">
            <v>0</v>
          </cell>
          <cell r="C1207">
            <v>0</v>
          </cell>
        </row>
        <row r="1208">
          <cell r="B1208">
            <v>0</v>
          </cell>
          <cell r="C1208">
            <v>0</v>
          </cell>
        </row>
        <row r="1209">
          <cell r="B1209">
            <v>0</v>
          </cell>
          <cell r="C1209">
            <v>0</v>
          </cell>
        </row>
        <row r="1210">
          <cell r="B1210">
            <v>0</v>
          </cell>
          <cell r="C1210">
            <v>0</v>
          </cell>
        </row>
        <row r="1211">
          <cell r="B1211">
            <v>0</v>
          </cell>
          <cell r="C1211">
            <v>0</v>
          </cell>
        </row>
        <row r="1212">
          <cell r="B1212">
            <v>0</v>
          </cell>
          <cell r="C1212">
            <v>0</v>
          </cell>
        </row>
        <row r="1213">
          <cell r="B1213">
            <v>0</v>
          </cell>
          <cell r="C1213">
            <v>0</v>
          </cell>
        </row>
        <row r="1214">
          <cell r="B1214">
            <v>0</v>
          </cell>
          <cell r="C1214">
            <v>0</v>
          </cell>
        </row>
        <row r="1215">
          <cell r="B1215">
            <v>0</v>
          </cell>
          <cell r="C1215">
            <v>0</v>
          </cell>
        </row>
        <row r="1216">
          <cell r="B1216">
            <v>0</v>
          </cell>
          <cell r="C1216">
            <v>0</v>
          </cell>
        </row>
        <row r="1217">
          <cell r="B1217">
            <v>0</v>
          </cell>
          <cell r="C1217">
            <v>0</v>
          </cell>
        </row>
        <row r="1218">
          <cell r="B1218">
            <v>0</v>
          </cell>
          <cell r="C1218">
            <v>0</v>
          </cell>
        </row>
        <row r="1219">
          <cell r="B1219">
            <v>0</v>
          </cell>
          <cell r="C1219">
            <v>0</v>
          </cell>
        </row>
        <row r="1220">
          <cell r="B1220">
            <v>0</v>
          </cell>
          <cell r="C1220">
            <v>0</v>
          </cell>
        </row>
        <row r="1221">
          <cell r="B1221">
            <v>0</v>
          </cell>
          <cell r="C1221">
            <v>0</v>
          </cell>
        </row>
        <row r="1222">
          <cell r="B1222">
            <v>0</v>
          </cell>
          <cell r="C1222">
            <v>0</v>
          </cell>
        </row>
        <row r="1223">
          <cell r="B1223">
            <v>0</v>
          </cell>
          <cell r="C1223">
            <v>0</v>
          </cell>
        </row>
        <row r="1224">
          <cell r="B1224">
            <v>0</v>
          </cell>
          <cell r="C1224">
            <v>0</v>
          </cell>
        </row>
        <row r="1225">
          <cell r="B1225">
            <v>0</v>
          </cell>
          <cell r="C1225">
            <v>0</v>
          </cell>
        </row>
        <row r="1226">
          <cell r="B1226">
            <v>0</v>
          </cell>
          <cell r="C1226">
            <v>0</v>
          </cell>
        </row>
        <row r="1227">
          <cell r="B1227">
            <v>0</v>
          </cell>
          <cell r="C1227">
            <v>0</v>
          </cell>
        </row>
        <row r="1228">
          <cell r="B1228">
            <v>0</v>
          </cell>
          <cell r="C1228">
            <v>0</v>
          </cell>
        </row>
        <row r="1229">
          <cell r="B1229">
            <v>0</v>
          </cell>
          <cell r="C1229">
            <v>0</v>
          </cell>
        </row>
        <row r="1230">
          <cell r="B1230">
            <v>0</v>
          </cell>
          <cell r="C1230">
            <v>0</v>
          </cell>
        </row>
        <row r="1231">
          <cell r="B1231">
            <v>0</v>
          </cell>
          <cell r="C1231">
            <v>0</v>
          </cell>
        </row>
        <row r="1232">
          <cell r="B1232">
            <v>0</v>
          </cell>
          <cell r="C1232">
            <v>0</v>
          </cell>
        </row>
        <row r="1233">
          <cell r="B1233">
            <v>0</v>
          </cell>
          <cell r="C1233">
            <v>0</v>
          </cell>
        </row>
        <row r="1234">
          <cell r="B1234">
            <v>0</v>
          </cell>
          <cell r="C1234">
            <v>0</v>
          </cell>
        </row>
        <row r="1235">
          <cell r="B1235">
            <v>0</v>
          </cell>
          <cell r="C1235">
            <v>0</v>
          </cell>
        </row>
        <row r="1236">
          <cell r="B1236">
            <v>0</v>
          </cell>
          <cell r="C1236">
            <v>0</v>
          </cell>
        </row>
        <row r="1237">
          <cell r="B1237">
            <v>0</v>
          </cell>
          <cell r="C1237">
            <v>0</v>
          </cell>
        </row>
        <row r="1238">
          <cell r="B1238">
            <v>0</v>
          </cell>
          <cell r="C1238">
            <v>0</v>
          </cell>
        </row>
        <row r="1239">
          <cell r="B1239">
            <v>0</v>
          </cell>
          <cell r="C1239">
            <v>0</v>
          </cell>
        </row>
        <row r="1240">
          <cell r="B1240">
            <v>0</v>
          </cell>
          <cell r="C1240">
            <v>0</v>
          </cell>
        </row>
        <row r="1241">
          <cell r="B1241">
            <v>0</v>
          </cell>
          <cell r="C1241">
            <v>0</v>
          </cell>
        </row>
        <row r="1242">
          <cell r="B1242">
            <v>0</v>
          </cell>
          <cell r="C1242">
            <v>0</v>
          </cell>
        </row>
        <row r="1243">
          <cell r="B1243">
            <v>0</v>
          </cell>
          <cell r="C1243">
            <v>0</v>
          </cell>
        </row>
        <row r="1244">
          <cell r="B1244">
            <v>0</v>
          </cell>
          <cell r="C1244">
            <v>0</v>
          </cell>
        </row>
        <row r="1245">
          <cell r="B1245">
            <v>0</v>
          </cell>
          <cell r="C1245">
            <v>0</v>
          </cell>
        </row>
        <row r="1246">
          <cell r="B1246">
            <v>0</v>
          </cell>
          <cell r="C1246">
            <v>0</v>
          </cell>
        </row>
        <row r="1247">
          <cell r="B1247">
            <v>0</v>
          </cell>
          <cell r="C1247">
            <v>0</v>
          </cell>
        </row>
        <row r="1248">
          <cell r="B1248">
            <v>0</v>
          </cell>
          <cell r="C1248">
            <v>0</v>
          </cell>
        </row>
        <row r="1249">
          <cell r="B1249">
            <v>0</v>
          </cell>
          <cell r="C1249">
            <v>0</v>
          </cell>
        </row>
        <row r="1250">
          <cell r="B1250">
            <v>0</v>
          </cell>
          <cell r="C1250">
            <v>0</v>
          </cell>
        </row>
        <row r="1251">
          <cell r="B1251">
            <v>0</v>
          </cell>
          <cell r="C1251">
            <v>0</v>
          </cell>
        </row>
        <row r="1252">
          <cell r="B1252">
            <v>0</v>
          </cell>
          <cell r="C1252">
            <v>0</v>
          </cell>
        </row>
        <row r="1253">
          <cell r="B1253">
            <v>0</v>
          </cell>
          <cell r="C1253">
            <v>0</v>
          </cell>
        </row>
        <row r="1254">
          <cell r="B1254">
            <v>0</v>
          </cell>
          <cell r="C1254">
            <v>0</v>
          </cell>
        </row>
        <row r="1255">
          <cell r="B1255">
            <v>0</v>
          </cell>
          <cell r="C1255">
            <v>0</v>
          </cell>
        </row>
        <row r="1256">
          <cell r="B1256">
            <v>0</v>
          </cell>
          <cell r="C1256">
            <v>0</v>
          </cell>
        </row>
        <row r="1257">
          <cell r="B1257">
            <v>0</v>
          </cell>
          <cell r="C1257">
            <v>0</v>
          </cell>
        </row>
        <row r="1258">
          <cell r="B1258">
            <v>0</v>
          </cell>
          <cell r="C1258">
            <v>0</v>
          </cell>
        </row>
        <row r="1259">
          <cell r="B1259">
            <v>0</v>
          </cell>
          <cell r="C1259">
            <v>0</v>
          </cell>
        </row>
        <row r="1260">
          <cell r="B1260">
            <v>0</v>
          </cell>
          <cell r="C1260">
            <v>0</v>
          </cell>
        </row>
        <row r="1261">
          <cell r="B1261">
            <v>0</v>
          </cell>
          <cell r="C1261">
            <v>0</v>
          </cell>
        </row>
        <row r="1262">
          <cell r="B1262">
            <v>0</v>
          </cell>
          <cell r="C1262">
            <v>0</v>
          </cell>
        </row>
        <row r="1263">
          <cell r="B1263">
            <v>0</v>
          </cell>
          <cell r="C1263">
            <v>0</v>
          </cell>
        </row>
        <row r="1264">
          <cell r="B1264">
            <v>0</v>
          </cell>
          <cell r="C1264">
            <v>0</v>
          </cell>
        </row>
        <row r="1265">
          <cell r="B1265">
            <v>0</v>
          </cell>
          <cell r="C1265">
            <v>0</v>
          </cell>
        </row>
        <row r="1266">
          <cell r="B1266">
            <v>0</v>
          </cell>
          <cell r="C1266">
            <v>0</v>
          </cell>
        </row>
        <row r="1267">
          <cell r="B1267">
            <v>0</v>
          </cell>
          <cell r="C1267">
            <v>0</v>
          </cell>
        </row>
        <row r="1268">
          <cell r="B1268">
            <v>0</v>
          </cell>
          <cell r="C1268">
            <v>0</v>
          </cell>
        </row>
        <row r="1269">
          <cell r="B1269">
            <v>0</v>
          </cell>
          <cell r="C1269">
            <v>0</v>
          </cell>
        </row>
        <row r="1270">
          <cell r="B1270">
            <v>0</v>
          </cell>
          <cell r="C1270">
            <v>0</v>
          </cell>
        </row>
        <row r="1271">
          <cell r="B1271">
            <v>0</v>
          </cell>
          <cell r="C1271">
            <v>0</v>
          </cell>
        </row>
        <row r="1272">
          <cell r="B1272">
            <v>0</v>
          </cell>
          <cell r="C1272">
            <v>0</v>
          </cell>
        </row>
        <row r="1273">
          <cell r="B1273">
            <v>0</v>
          </cell>
          <cell r="C1273">
            <v>0</v>
          </cell>
        </row>
        <row r="1274">
          <cell r="B1274">
            <v>0</v>
          </cell>
          <cell r="C1274">
            <v>0</v>
          </cell>
        </row>
        <row r="1275">
          <cell r="B1275">
            <v>0</v>
          </cell>
          <cell r="C1275">
            <v>0</v>
          </cell>
        </row>
        <row r="1276">
          <cell r="B1276">
            <v>0</v>
          </cell>
          <cell r="C1276">
            <v>0</v>
          </cell>
        </row>
        <row r="1277">
          <cell r="B1277">
            <v>0</v>
          </cell>
          <cell r="C1277">
            <v>0</v>
          </cell>
        </row>
        <row r="1278">
          <cell r="B1278">
            <v>0</v>
          </cell>
          <cell r="C1278">
            <v>0</v>
          </cell>
        </row>
        <row r="1279">
          <cell r="B1279">
            <v>0</v>
          </cell>
          <cell r="C1279">
            <v>0</v>
          </cell>
        </row>
        <row r="1280">
          <cell r="B1280">
            <v>0</v>
          </cell>
          <cell r="C1280">
            <v>0</v>
          </cell>
        </row>
        <row r="1281">
          <cell r="B1281">
            <v>0</v>
          </cell>
          <cell r="C1281">
            <v>0</v>
          </cell>
        </row>
        <row r="1282">
          <cell r="B1282">
            <v>0</v>
          </cell>
          <cell r="C1282">
            <v>0</v>
          </cell>
        </row>
        <row r="1283">
          <cell r="B1283">
            <v>0</v>
          </cell>
          <cell r="C1283">
            <v>0</v>
          </cell>
        </row>
        <row r="1284">
          <cell r="B1284">
            <v>0</v>
          </cell>
          <cell r="C1284">
            <v>0</v>
          </cell>
        </row>
        <row r="1285">
          <cell r="B1285">
            <v>0</v>
          </cell>
          <cell r="C1285">
            <v>0</v>
          </cell>
        </row>
        <row r="1286">
          <cell r="B1286">
            <v>0</v>
          </cell>
          <cell r="C1286">
            <v>0</v>
          </cell>
        </row>
        <row r="1287">
          <cell r="B1287">
            <v>0</v>
          </cell>
          <cell r="C1287">
            <v>0</v>
          </cell>
        </row>
        <row r="1288">
          <cell r="B1288">
            <v>0</v>
          </cell>
          <cell r="C1288">
            <v>0</v>
          </cell>
        </row>
        <row r="1289">
          <cell r="B1289">
            <v>0</v>
          </cell>
          <cell r="C1289">
            <v>0</v>
          </cell>
        </row>
        <row r="1290">
          <cell r="B1290">
            <v>0</v>
          </cell>
          <cell r="C1290">
            <v>0</v>
          </cell>
        </row>
        <row r="1291">
          <cell r="B1291">
            <v>0</v>
          </cell>
          <cell r="C1291">
            <v>0</v>
          </cell>
        </row>
        <row r="1292">
          <cell r="B1292">
            <v>0</v>
          </cell>
          <cell r="C1292">
            <v>0</v>
          </cell>
        </row>
        <row r="1293">
          <cell r="B1293">
            <v>0</v>
          </cell>
          <cell r="C1293">
            <v>0</v>
          </cell>
        </row>
        <row r="1294">
          <cell r="B1294">
            <v>0</v>
          </cell>
          <cell r="C1294">
            <v>0</v>
          </cell>
        </row>
        <row r="1295">
          <cell r="B1295">
            <v>0</v>
          </cell>
          <cell r="C1295">
            <v>0</v>
          </cell>
        </row>
        <row r="1296">
          <cell r="B1296">
            <v>0</v>
          </cell>
          <cell r="C1296">
            <v>0</v>
          </cell>
        </row>
        <row r="1297">
          <cell r="B1297">
            <v>0</v>
          </cell>
          <cell r="C1297">
            <v>0</v>
          </cell>
        </row>
        <row r="1298">
          <cell r="B1298">
            <v>0</v>
          </cell>
          <cell r="C1298">
            <v>0</v>
          </cell>
        </row>
        <row r="1299">
          <cell r="B1299">
            <v>0</v>
          </cell>
          <cell r="C1299">
            <v>0</v>
          </cell>
        </row>
        <row r="1300">
          <cell r="B1300">
            <v>0</v>
          </cell>
          <cell r="C1300">
            <v>0</v>
          </cell>
        </row>
        <row r="1301">
          <cell r="B1301">
            <v>0</v>
          </cell>
          <cell r="C1301">
            <v>0</v>
          </cell>
        </row>
        <row r="1302">
          <cell r="B1302">
            <v>0</v>
          </cell>
          <cell r="C1302">
            <v>0</v>
          </cell>
        </row>
        <row r="1303">
          <cell r="B1303">
            <v>0</v>
          </cell>
          <cell r="C1303">
            <v>0</v>
          </cell>
        </row>
        <row r="1304">
          <cell r="B1304">
            <v>0</v>
          </cell>
          <cell r="C1304">
            <v>0</v>
          </cell>
        </row>
        <row r="1305">
          <cell r="B1305">
            <v>0</v>
          </cell>
          <cell r="C1305">
            <v>0</v>
          </cell>
        </row>
        <row r="1306">
          <cell r="B1306">
            <v>0</v>
          </cell>
          <cell r="C1306">
            <v>0</v>
          </cell>
        </row>
        <row r="1307">
          <cell r="B1307">
            <v>0</v>
          </cell>
          <cell r="C1307">
            <v>0</v>
          </cell>
        </row>
        <row r="1308">
          <cell r="B1308">
            <v>0</v>
          </cell>
          <cell r="C1308">
            <v>0</v>
          </cell>
        </row>
        <row r="1309">
          <cell r="B1309">
            <v>0</v>
          </cell>
          <cell r="C1309">
            <v>0</v>
          </cell>
        </row>
        <row r="1310">
          <cell r="B1310">
            <v>0</v>
          </cell>
          <cell r="C1310">
            <v>0</v>
          </cell>
        </row>
        <row r="1311">
          <cell r="B1311">
            <v>0</v>
          </cell>
          <cell r="C1311">
            <v>0</v>
          </cell>
        </row>
        <row r="1312">
          <cell r="B1312">
            <v>0</v>
          </cell>
          <cell r="C1312">
            <v>0</v>
          </cell>
        </row>
        <row r="1313">
          <cell r="B1313">
            <v>0</v>
          </cell>
          <cell r="C1313">
            <v>0</v>
          </cell>
        </row>
        <row r="1314">
          <cell r="B1314">
            <v>0</v>
          </cell>
          <cell r="C1314">
            <v>0</v>
          </cell>
        </row>
        <row r="1315">
          <cell r="B1315">
            <v>0</v>
          </cell>
          <cell r="C1315">
            <v>0</v>
          </cell>
        </row>
        <row r="1316">
          <cell r="B1316">
            <v>0</v>
          </cell>
          <cell r="C1316">
            <v>0</v>
          </cell>
        </row>
        <row r="1317">
          <cell r="B1317">
            <v>0</v>
          </cell>
          <cell r="C1317">
            <v>0</v>
          </cell>
        </row>
        <row r="1318">
          <cell r="B1318">
            <v>0</v>
          </cell>
          <cell r="C1318">
            <v>0</v>
          </cell>
        </row>
        <row r="1319">
          <cell r="B1319">
            <v>0</v>
          </cell>
          <cell r="C1319">
            <v>0</v>
          </cell>
        </row>
        <row r="1320">
          <cell r="B1320">
            <v>0</v>
          </cell>
          <cell r="C1320">
            <v>0</v>
          </cell>
        </row>
        <row r="1321">
          <cell r="B1321">
            <v>0</v>
          </cell>
          <cell r="C1321">
            <v>0</v>
          </cell>
        </row>
        <row r="1322">
          <cell r="B1322">
            <v>0</v>
          </cell>
          <cell r="C1322">
            <v>0</v>
          </cell>
        </row>
        <row r="1323">
          <cell r="B1323">
            <v>0</v>
          </cell>
          <cell r="C1323">
            <v>0</v>
          </cell>
        </row>
        <row r="1324">
          <cell r="B1324">
            <v>0</v>
          </cell>
          <cell r="C1324">
            <v>0</v>
          </cell>
        </row>
        <row r="1325">
          <cell r="B1325">
            <v>0</v>
          </cell>
          <cell r="C1325">
            <v>0</v>
          </cell>
        </row>
        <row r="1326">
          <cell r="B1326">
            <v>0</v>
          </cell>
          <cell r="C1326">
            <v>0</v>
          </cell>
        </row>
        <row r="1327">
          <cell r="B1327">
            <v>0</v>
          </cell>
          <cell r="C1327">
            <v>0</v>
          </cell>
        </row>
        <row r="1328">
          <cell r="B1328">
            <v>0</v>
          </cell>
          <cell r="C1328">
            <v>0</v>
          </cell>
        </row>
        <row r="1329">
          <cell r="B1329">
            <v>0</v>
          </cell>
          <cell r="C1329">
            <v>0</v>
          </cell>
        </row>
        <row r="1330">
          <cell r="B1330">
            <v>0</v>
          </cell>
          <cell r="C1330">
            <v>0</v>
          </cell>
        </row>
        <row r="1331">
          <cell r="B1331">
            <v>0</v>
          </cell>
          <cell r="C1331">
            <v>0</v>
          </cell>
        </row>
        <row r="1332">
          <cell r="B1332">
            <v>0</v>
          </cell>
          <cell r="C1332">
            <v>0</v>
          </cell>
        </row>
        <row r="1333">
          <cell r="B1333">
            <v>0</v>
          </cell>
          <cell r="C1333">
            <v>0</v>
          </cell>
        </row>
        <row r="1334">
          <cell r="B1334">
            <v>0</v>
          </cell>
          <cell r="C1334">
            <v>0</v>
          </cell>
        </row>
        <row r="1335">
          <cell r="B1335">
            <v>0</v>
          </cell>
          <cell r="C1335">
            <v>0</v>
          </cell>
        </row>
        <row r="1336">
          <cell r="B1336">
            <v>0</v>
          </cell>
          <cell r="C1336">
            <v>0</v>
          </cell>
        </row>
        <row r="1337">
          <cell r="B1337">
            <v>0</v>
          </cell>
          <cell r="C1337">
            <v>0</v>
          </cell>
        </row>
        <row r="1338">
          <cell r="B1338">
            <v>0</v>
          </cell>
          <cell r="C1338">
            <v>0</v>
          </cell>
        </row>
        <row r="1339">
          <cell r="B1339">
            <v>0</v>
          </cell>
          <cell r="C1339">
            <v>0</v>
          </cell>
        </row>
        <row r="1340">
          <cell r="B1340">
            <v>0</v>
          </cell>
          <cell r="C1340">
            <v>0</v>
          </cell>
        </row>
        <row r="1341">
          <cell r="B1341">
            <v>0</v>
          </cell>
          <cell r="C1341">
            <v>0</v>
          </cell>
        </row>
        <row r="1342">
          <cell r="B1342">
            <v>0</v>
          </cell>
          <cell r="C1342">
            <v>0</v>
          </cell>
        </row>
        <row r="1343">
          <cell r="B1343">
            <v>0</v>
          </cell>
          <cell r="C1343">
            <v>0</v>
          </cell>
        </row>
        <row r="1344">
          <cell r="B1344">
            <v>0</v>
          </cell>
          <cell r="C1344">
            <v>0</v>
          </cell>
        </row>
        <row r="1345">
          <cell r="B1345">
            <v>0</v>
          </cell>
          <cell r="C1345">
            <v>0</v>
          </cell>
        </row>
        <row r="1346">
          <cell r="B1346">
            <v>0</v>
          </cell>
          <cell r="C1346">
            <v>0</v>
          </cell>
        </row>
        <row r="1347">
          <cell r="B1347">
            <v>0</v>
          </cell>
          <cell r="C1347">
            <v>0</v>
          </cell>
        </row>
        <row r="1348">
          <cell r="B1348">
            <v>0</v>
          </cell>
          <cell r="C1348">
            <v>0</v>
          </cell>
        </row>
        <row r="1349">
          <cell r="B1349">
            <v>0</v>
          </cell>
          <cell r="C1349">
            <v>0</v>
          </cell>
        </row>
        <row r="1350">
          <cell r="B1350">
            <v>0</v>
          </cell>
          <cell r="C1350">
            <v>0</v>
          </cell>
        </row>
        <row r="1351">
          <cell r="B1351">
            <v>0</v>
          </cell>
          <cell r="C1351">
            <v>0</v>
          </cell>
        </row>
        <row r="1352">
          <cell r="B1352">
            <v>0</v>
          </cell>
          <cell r="C1352">
            <v>0</v>
          </cell>
        </row>
        <row r="1353">
          <cell r="B1353">
            <v>0</v>
          </cell>
          <cell r="C1353">
            <v>0</v>
          </cell>
        </row>
        <row r="1354">
          <cell r="B1354">
            <v>0</v>
          </cell>
          <cell r="C1354">
            <v>0</v>
          </cell>
        </row>
        <row r="1355">
          <cell r="B1355">
            <v>0</v>
          </cell>
          <cell r="C1355">
            <v>0</v>
          </cell>
        </row>
        <row r="1356">
          <cell r="B1356">
            <v>0</v>
          </cell>
          <cell r="C1356">
            <v>0</v>
          </cell>
        </row>
        <row r="1357">
          <cell r="B1357">
            <v>0</v>
          </cell>
          <cell r="C1357">
            <v>0</v>
          </cell>
        </row>
        <row r="1358">
          <cell r="B1358">
            <v>0</v>
          </cell>
          <cell r="C1358">
            <v>0</v>
          </cell>
        </row>
        <row r="1359">
          <cell r="B1359">
            <v>0</v>
          </cell>
          <cell r="C1359">
            <v>0</v>
          </cell>
        </row>
        <row r="1360">
          <cell r="B1360">
            <v>0</v>
          </cell>
          <cell r="C1360">
            <v>0</v>
          </cell>
        </row>
        <row r="1361">
          <cell r="B1361">
            <v>0</v>
          </cell>
          <cell r="C1361">
            <v>0</v>
          </cell>
        </row>
        <row r="1362">
          <cell r="B1362">
            <v>0</v>
          </cell>
          <cell r="C1362">
            <v>0</v>
          </cell>
        </row>
        <row r="1363">
          <cell r="B1363">
            <v>0</v>
          </cell>
          <cell r="C1363">
            <v>0</v>
          </cell>
        </row>
        <row r="1364">
          <cell r="B1364">
            <v>0</v>
          </cell>
          <cell r="C1364">
            <v>0</v>
          </cell>
        </row>
        <row r="1365">
          <cell r="B1365">
            <v>0</v>
          </cell>
          <cell r="C1365">
            <v>0</v>
          </cell>
        </row>
        <row r="1366">
          <cell r="B1366">
            <v>0</v>
          </cell>
          <cell r="C1366">
            <v>0</v>
          </cell>
        </row>
        <row r="1367">
          <cell r="B1367">
            <v>0</v>
          </cell>
          <cell r="C1367">
            <v>0</v>
          </cell>
        </row>
        <row r="1368">
          <cell r="B1368">
            <v>0</v>
          </cell>
          <cell r="C1368">
            <v>0</v>
          </cell>
        </row>
        <row r="1369">
          <cell r="B1369">
            <v>0</v>
          </cell>
          <cell r="C1369">
            <v>0</v>
          </cell>
        </row>
        <row r="1370">
          <cell r="B1370">
            <v>0</v>
          </cell>
          <cell r="C1370">
            <v>0</v>
          </cell>
        </row>
        <row r="1371">
          <cell r="B1371">
            <v>0</v>
          </cell>
          <cell r="C1371">
            <v>0</v>
          </cell>
        </row>
        <row r="1372">
          <cell r="B1372">
            <v>0</v>
          </cell>
          <cell r="C1372">
            <v>0</v>
          </cell>
        </row>
        <row r="1373">
          <cell r="B1373">
            <v>0</v>
          </cell>
          <cell r="C1373">
            <v>0</v>
          </cell>
        </row>
        <row r="1374">
          <cell r="B1374">
            <v>0</v>
          </cell>
          <cell r="C1374">
            <v>0</v>
          </cell>
        </row>
        <row r="1375">
          <cell r="B1375">
            <v>0</v>
          </cell>
          <cell r="C1375">
            <v>0</v>
          </cell>
        </row>
        <row r="1376">
          <cell r="B1376">
            <v>0</v>
          </cell>
          <cell r="C1376">
            <v>0</v>
          </cell>
        </row>
        <row r="1377">
          <cell r="B1377">
            <v>0</v>
          </cell>
          <cell r="C1377">
            <v>0</v>
          </cell>
        </row>
        <row r="1378">
          <cell r="B1378">
            <v>0</v>
          </cell>
          <cell r="C1378">
            <v>0</v>
          </cell>
        </row>
        <row r="1379">
          <cell r="B1379">
            <v>0</v>
          </cell>
          <cell r="C1379">
            <v>0</v>
          </cell>
        </row>
        <row r="1380">
          <cell r="B1380">
            <v>0</v>
          </cell>
          <cell r="C1380">
            <v>0</v>
          </cell>
        </row>
        <row r="1381">
          <cell r="B1381">
            <v>0</v>
          </cell>
          <cell r="C1381">
            <v>0</v>
          </cell>
        </row>
        <row r="1382">
          <cell r="B1382">
            <v>0</v>
          </cell>
          <cell r="C1382">
            <v>0</v>
          </cell>
        </row>
        <row r="1383">
          <cell r="B1383">
            <v>0</v>
          </cell>
          <cell r="C1383">
            <v>0</v>
          </cell>
        </row>
        <row r="1384">
          <cell r="B1384">
            <v>0</v>
          </cell>
          <cell r="C1384">
            <v>0</v>
          </cell>
        </row>
        <row r="1385">
          <cell r="B1385">
            <v>0</v>
          </cell>
          <cell r="C1385">
            <v>0</v>
          </cell>
        </row>
        <row r="1386">
          <cell r="B1386">
            <v>0</v>
          </cell>
          <cell r="C1386">
            <v>0</v>
          </cell>
        </row>
        <row r="1387">
          <cell r="B1387">
            <v>0</v>
          </cell>
          <cell r="C1387">
            <v>0</v>
          </cell>
        </row>
        <row r="1388">
          <cell r="B1388">
            <v>0</v>
          </cell>
          <cell r="C1388">
            <v>0</v>
          </cell>
        </row>
        <row r="1389">
          <cell r="B1389">
            <v>0</v>
          </cell>
          <cell r="C1389">
            <v>0</v>
          </cell>
        </row>
        <row r="1390">
          <cell r="B1390">
            <v>0</v>
          </cell>
          <cell r="C1390">
            <v>0</v>
          </cell>
        </row>
        <row r="1391">
          <cell r="B1391">
            <v>0</v>
          </cell>
          <cell r="C1391">
            <v>0</v>
          </cell>
        </row>
        <row r="1392">
          <cell r="B1392">
            <v>0</v>
          </cell>
          <cell r="C1392">
            <v>0</v>
          </cell>
        </row>
        <row r="1393">
          <cell r="B1393">
            <v>0</v>
          </cell>
          <cell r="C1393">
            <v>0</v>
          </cell>
        </row>
        <row r="1394">
          <cell r="B1394">
            <v>0</v>
          </cell>
          <cell r="C1394">
            <v>0</v>
          </cell>
        </row>
        <row r="1395">
          <cell r="B1395">
            <v>0</v>
          </cell>
          <cell r="C1395">
            <v>0</v>
          </cell>
        </row>
        <row r="1396">
          <cell r="B1396">
            <v>0</v>
          </cell>
          <cell r="C1396">
            <v>0</v>
          </cell>
        </row>
        <row r="1397">
          <cell r="B1397">
            <v>0</v>
          </cell>
          <cell r="C1397">
            <v>0</v>
          </cell>
        </row>
        <row r="1398">
          <cell r="B1398">
            <v>0</v>
          </cell>
          <cell r="C1398">
            <v>0</v>
          </cell>
        </row>
        <row r="1399">
          <cell r="B1399">
            <v>0</v>
          </cell>
          <cell r="C1399">
            <v>0</v>
          </cell>
        </row>
        <row r="1400">
          <cell r="B1400">
            <v>0</v>
          </cell>
          <cell r="C1400">
            <v>0</v>
          </cell>
        </row>
        <row r="1401">
          <cell r="B1401">
            <v>0</v>
          </cell>
          <cell r="C1401">
            <v>0</v>
          </cell>
        </row>
        <row r="1402">
          <cell r="B1402">
            <v>0</v>
          </cell>
          <cell r="C1402">
            <v>0</v>
          </cell>
        </row>
        <row r="1403">
          <cell r="B1403">
            <v>0</v>
          </cell>
          <cell r="C1403">
            <v>0</v>
          </cell>
        </row>
        <row r="1404">
          <cell r="B1404">
            <v>0</v>
          </cell>
          <cell r="C1404">
            <v>0</v>
          </cell>
        </row>
        <row r="1405">
          <cell r="B1405">
            <v>0</v>
          </cell>
          <cell r="C1405">
            <v>0</v>
          </cell>
        </row>
        <row r="1406">
          <cell r="B1406">
            <v>0</v>
          </cell>
          <cell r="C1406">
            <v>0</v>
          </cell>
        </row>
        <row r="1407">
          <cell r="B1407">
            <v>0</v>
          </cell>
          <cell r="C1407">
            <v>0</v>
          </cell>
        </row>
        <row r="1408">
          <cell r="B1408">
            <v>0</v>
          </cell>
          <cell r="C1408">
            <v>0</v>
          </cell>
        </row>
        <row r="1409">
          <cell r="B1409">
            <v>0</v>
          </cell>
          <cell r="C1409">
            <v>0</v>
          </cell>
        </row>
        <row r="1410">
          <cell r="B1410">
            <v>0</v>
          </cell>
          <cell r="C1410">
            <v>0</v>
          </cell>
        </row>
        <row r="1411">
          <cell r="B1411">
            <v>0</v>
          </cell>
          <cell r="C1411">
            <v>0</v>
          </cell>
        </row>
        <row r="1412">
          <cell r="B1412">
            <v>0</v>
          </cell>
          <cell r="C1412">
            <v>0</v>
          </cell>
        </row>
        <row r="1413">
          <cell r="B1413">
            <v>0</v>
          </cell>
          <cell r="C1413">
            <v>0</v>
          </cell>
        </row>
        <row r="1414">
          <cell r="B1414">
            <v>0</v>
          </cell>
          <cell r="C1414">
            <v>0</v>
          </cell>
        </row>
        <row r="1415">
          <cell r="B1415">
            <v>0</v>
          </cell>
          <cell r="C1415">
            <v>0</v>
          </cell>
        </row>
        <row r="1416">
          <cell r="B1416">
            <v>0</v>
          </cell>
          <cell r="C1416">
            <v>0</v>
          </cell>
        </row>
        <row r="1417">
          <cell r="B1417">
            <v>0</v>
          </cell>
          <cell r="C1417">
            <v>0</v>
          </cell>
        </row>
        <row r="1418">
          <cell r="B1418">
            <v>0</v>
          </cell>
          <cell r="C1418">
            <v>0</v>
          </cell>
        </row>
        <row r="1419">
          <cell r="B1419">
            <v>0</v>
          </cell>
          <cell r="C1419">
            <v>0</v>
          </cell>
        </row>
        <row r="1420">
          <cell r="B1420">
            <v>0</v>
          </cell>
          <cell r="C1420">
            <v>0</v>
          </cell>
        </row>
        <row r="1421">
          <cell r="B1421">
            <v>0</v>
          </cell>
          <cell r="C1421">
            <v>0</v>
          </cell>
        </row>
        <row r="1422">
          <cell r="B1422">
            <v>0</v>
          </cell>
          <cell r="C1422">
            <v>0</v>
          </cell>
        </row>
        <row r="1423">
          <cell r="B1423">
            <v>0</v>
          </cell>
          <cell r="C1423">
            <v>0</v>
          </cell>
        </row>
        <row r="1424">
          <cell r="B1424">
            <v>0</v>
          </cell>
          <cell r="C1424">
            <v>0</v>
          </cell>
        </row>
        <row r="1425">
          <cell r="B1425">
            <v>0</v>
          </cell>
          <cell r="C1425">
            <v>0</v>
          </cell>
        </row>
        <row r="1426">
          <cell r="B1426">
            <v>0</v>
          </cell>
          <cell r="C1426">
            <v>0</v>
          </cell>
        </row>
        <row r="1427">
          <cell r="B1427">
            <v>0</v>
          </cell>
          <cell r="C1427">
            <v>0</v>
          </cell>
        </row>
        <row r="1428">
          <cell r="B1428">
            <v>0</v>
          </cell>
          <cell r="C1428">
            <v>0</v>
          </cell>
        </row>
        <row r="1429">
          <cell r="B1429">
            <v>0</v>
          </cell>
          <cell r="C1429">
            <v>0</v>
          </cell>
        </row>
        <row r="1430">
          <cell r="B1430">
            <v>0</v>
          </cell>
          <cell r="C1430">
            <v>0</v>
          </cell>
        </row>
        <row r="1431">
          <cell r="B1431">
            <v>0</v>
          </cell>
          <cell r="C1431">
            <v>0</v>
          </cell>
        </row>
        <row r="1432">
          <cell r="B1432">
            <v>0</v>
          </cell>
          <cell r="C1432">
            <v>0</v>
          </cell>
        </row>
        <row r="1433">
          <cell r="B1433">
            <v>0</v>
          </cell>
          <cell r="C1433">
            <v>0</v>
          </cell>
        </row>
        <row r="1434">
          <cell r="B1434">
            <v>0</v>
          </cell>
          <cell r="C1434">
            <v>0</v>
          </cell>
        </row>
        <row r="1435">
          <cell r="B1435">
            <v>0</v>
          </cell>
          <cell r="C1435">
            <v>0</v>
          </cell>
        </row>
        <row r="1436">
          <cell r="B1436">
            <v>0</v>
          </cell>
          <cell r="C1436">
            <v>0</v>
          </cell>
        </row>
        <row r="1437">
          <cell r="B1437">
            <v>0</v>
          </cell>
          <cell r="C1437">
            <v>0</v>
          </cell>
        </row>
        <row r="1438">
          <cell r="B1438">
            <v>0</v>
          </cell>
          <cell r="C1438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03"/>
  <sheetViews>
    <sheetView tabSelected="1" showOutlineSymbols="0" topLeftCell="A4" zoomScale="70" zoomScaleNormal="70" zoomScaleSheetLayoutView="90" zoomScalePageLayoutView="30" workbookViewId="0">
      <selection activeCell="O16" sqref="O16"/>
    </sheetView>
  </sheetViews>
  <sheetFormatPr defaultColWidth="7.7109375" defaultRowHeight="15.75" outlineLevelRow="7" outlineLevelCol="6" x14ac:dyDescent="0.25"/>
  <cols>
    <col min="1" max="1" width="2" style="1" customWidth="1"/>
    <col min="2" max="2" width="10.28515625" style="1" customWidth="1" outlineLevel="2"/>
    <col min="3" max="3" width="9.28515625" style="1" customWidth="1" outlineLevel="2"/>
    <col min="4" max="4" width="9" style="1" bestFit="1" customWidth="1" outlineLevel="2"/>
    <col min="5" max="5" width="15.5703125" style="51" bestFit="1" customWidth="1" outlineLevel="2"/>
    <col min="6" max="6" width="32.140625" style="14" customWidth="1" outlineLevel="2"/>
    <col min="7" max="7" width="78.7109375" style="219" customWidth="1" outlineLevel="4"/>
    <col min="8" max="8" width="12.5703125" style="1" customWidth="1" outlineLevel="6"/>
    <col min="9" max="9" width="14" style="1" customWidth="1" outlineLevel="6"/>
    <col min="10" max="10" width="16.85546875" style="1" customWidth="1" outlineLevel="6"/>
    <col min="11" max="11" width="13.42578125" style="1057" customWidth="1" outlineLevel="6"/>
    <col min="12" max="12" width="18.140625" style="2" bestFit="1" customWidth="1"/>
    <col min="13" max="13" width="10.140625" style="1" customWidth="1"/>
    <col min="14" max="14" width="10.42578125" style="1" customWidth="1"/>
    <col min="15" max="16384" width="7.7109375" style="1"/>
  </cols>
  <sheetData>
    <row r="1" spans="2:12" ht="30.6" customHeight="1" x14ac:dyDescent="0.25">
      <c r="I1" s="54"/>
      <c r="J1" s="54"/>
      <c r="K1" s="55"/>
      <c r="L1" s="1059" t="s">
        <v>1764</v>
      </c>
    </row>
    <row r="2" spans="2:12" ht="40.5" customHeight="1" x14ac:dyDescent="0.25">
      <c r="I2" s="54"/>
      <c r="J2" s="54"/>
      <c r="K2" s="55"/>
      <c r="L2" s="1059" t="s">
        <v>1765</v>
      </c>
    </row>
    <row r="3" spans="2:12" customFormat="1" ht="15.6" customHeight="1" outlineLevel="1" x14ac:dyDescent="0.2">
      <c r="B3" s="104"/>
      <c r="C3" s="104"/>
      <c r="D3" s="104"/>
      <c r="E3" s="104"/>
      <c r="F3" s="50"/>
      <c r="G3" s="66"/>
      <c r="H3" s="1"/>
      <c r="I3" s="104"/>
      <c r="J3" s="104"/>
      <c r="K3" s="1056"/>
      <c r="L3" s="1064"/>
    </row>
    <row r="4" spans="2:12" customFormat="1" ht="72" customHeight="1" outlineLevel="1" thickBot="1" x14ac:dyDescent="0.3">
      <c r="B4" s="1"/>
      <c r="C4" s="1058"/>
      <c r="D4" s="1058"/>
      <c r="E4" s="1058"/>
      <c r="F4" s="14"/>
      <c r="G4" s="1065" t="s">
        <v>334</v>
      </c>
      <c r="H4" s="1065"/>
      <c r="I4" s="1065"/>
      <c r="J4" s="1065"/>
      <c r="K4" s="1056"/>
      <c r="L4" s="1064"/>
    </row>
    <row r="5" spans="2:12" customFormat="1" ht="29.1" customHeight="1" outlineLevel="1" thickBot="1" x14ac:dyDescent="0.25">
      <c r="B5" s="1063" t="s">
        <v>1762</v>
      </c>
      <c r="C5" s="1063"/>
      <c r="D5" s="1063"/>
      <c r="E5" s="1063"/>
      <c r="F5" s="50"/>
      <c r="G5" s="66"/>
      <c r="H5" s="1"/>
      <c r="I5" s="104"/>
      <c r="J5" s="104"/>
      <c r="K5" s="1056"/>
      <c r="L5" s="1062"/>
    </row>
    <row r="6" spans="2:12" s="3" customFormat="1" ht="99" customHeight="1" thickBot="1" x14ac:dyDescent="0.25">
      <c r="B6" s="154" t="s">
        <v>256</v>
      </c>
      <c r="C6" s="155" t="s">
        <v>257</v>
      </c>
      <c r="D6" s="156" t="s">
        <v>258</v>
      </c>
      <c r="E6" s="157" t="s">
        <v>106</v>
      </c>
      <c r="F6" s="158" t="s">
        <v>0</v>
      </c>
      <c r="G6" s="218" t="s">
        <v>1</v>
      </c>
      <c r="H6" s="159" t="s">
        <v>400</v>
      </c>
      <c r="I6" s="159" t="s">
        <v>321</v>
      </c>
      <c r="J6" s="159" t="s">
        <v>322</v>
      </c>
      <c r="K6" s="159" t="s">
        <v>323</v>
      </c>
      <c r="L6" s="647" t="s">
        <v>1763</v>
      </c>
    </row>
    <row r="7" spans="2:12" s="80" customFormat="1" ht="20.25" x14ac:dyDescent="0.3">
      <c r="B7" s="849" t="s">
        <v>115</v>
      </c>
      <c r="C7" s="248"/>
      <c r="D7" s="248"/>
      <c r="E7" s="248"/>
      <c r="F7" s="249"/>
      <c r="G7" s="850"/>
      <c r="H7" s="249"/>
      <c r="I7" s="249"/>
      <c r="J7" s="855"/>
      <c r="K7" s="249"/>
      <c r="L7" s="1054"/>
    </row>
    <row r="8" spans="2:12" s="80" customFormat="1" ht="18.75" customHeight="1" thickBot="1" x14ac:dyDescent="0.35">
      <c r="B8" s="851" t="s">
        <v>114</v>
      </c>
      <c r="C8" s="852"/>
      <c r="D8" s="852"/>
      <c r="E8" s="852"/>
      <c r="F8" s="853"/>
      <c r="G8" s="854"/>
      <c r="H8" s="853"/>
      <c r="I8" s="853"/>
      <c r="J8" s="853"/>
      <c r="K8" s="853"/>
      <c r="L8" s="1055"/>
    </row>
    <row r="9" spans="2:12" ht="23.25" outlineLevel="1" x14ac:dyDescent="0.2">
      <c r="B9" s="948" t="s">
        <v>259</v>
      </c>
      <c r="C9" s="1046"/>
      <c r="D9" s="949" t="s">
        <v>260</v>
      </c>
      <c r="E9" s="1043">
        <v>72431</v>
      </c>
      <c r="F9" s="969" t="s">
        <v>6</v>
      </c>
      <c r="G9" s="1050" t="s">
        <v>140</v>
      </c>
      <c r="H9" s="824">
        <v>25</v>
      </c>
      <c r="I9" s="824" t="s">
        <v>324</v>
      </c>
      <c r="J9" s="824">
        <v>48</v>
      </c>
      <c r="K9" s="824" t="s">
        <v>325</v>
      </c>
      <c r="L9" s="896">
        <v>794.46893525999974</v>
      </c>
    </row>
    <row r="10" spans="2:12" ht="23.25" outlineLevel="1" x14ac:dyDescent="0.2">
      <c r="B10" s="999" t="s">
        <v>261</v>
      </c>
      <c r="C10" s="998"/>
      <c r="D10" s="837" t="s">
        <v>260</v>
      </c>
      <c r="E10" s="1032">
        <v>72619</v>
      </c>
      <c r="F10" s="911" t="s">
        <v>1671</v>
      </c>
      <c r="G10" s="982" t="s">
        <v>1672</v>
      </c>
      <c r="H10" s="668">
        <v>25</v>
      </c>
      <c r="I10" s="668" t="s">
        <v>324</v>
      </c>
      <c r="J10" s="668">
        <v>48</v>
      </c>
      <c r="K10" s="668" t="s">
        <v>325</v>
      </c>
      <c r="L10" s="873">
        <v>870.4581355813923</v>
      </c>
    </row>
    <row r="11" spans="2:12" ht="23.25" outlineLevel="1" x14ac:dyDescent="0.2">
      <c r="B11" s="936" t="s">
        <v>262</v>
      </c>
      <c r="C11" s="1052"/>
      <c r="D11" s="837" t="s">
        <v>260</v>
      </c>
      <c r="E11" s="1032">
        <v>72317</v>
      </c>
      <c r="F11" s="911" t="s">
        <v>253</v>
      </c>
      <c r="G11" s="982" t="s">
        <v>141</v>
      </c>
      <c r="H11" s="668">
        <v>25</v>
      </c>
      <c r="I11" s="668" t="s">
        <v>324</v>
      </c>
      <c r="J11" s="668">
        <v>48</v>
      </c>
      <c r="K11" s="668" t="s">
        <v>325</v>
      </c>
      <c r="L11" s="873">
        <v>1263.0256218868326</v>
      </c>
    </row>
    <row r="12" spans="2:12" ht="24" outlineLevel="1" thickBot="1" x14ac:dyDescent="0.25">
      <c r="B12" s="946" t="s">
        <v>262</v>
      </c>
      <c r="C12" s="847" t="s">
        <v>263</v>
      </c>
      <c r="D12" s="847"/>
      <c r="E12" s="826">
        <v>72667</v>
      </c>
      <c r="F12" s="1019" t="s">
        <v>254</v>
      </c>
      <c r="G12" s="1020" t="s">
        <v>250</v>
      </c>
      <c r="H12" s="826">
        <v>20</v>
      </c>
      <c r="I12" s="826" t="s">
        <v>324</v>
      </c>
      <c r="J12" s="826">
        <v>48</v>
      </c>
      <c r="K12" s="826" t="s">
        <v>325</v>
      </c>
      <c r="L12" s="904">
        <v>1401.9480315867022</v>
      </c>
    </row>
    <row r="13" spans="2:12" s="80" customFormat="1" ht="16.5" customHeight="1" thickBot="1" x14ac:dyDescent="0.35">
      <c r="B13" s="649" t="s">
        <v>143</v>
      </c>
      <c r="C13" s="650"/>
      <c r="D13" s="650"/>
      <c r="E13" s="650"/>
      <c r="F13" s="652"/>
      <c r="G13" s="653"/>
      <c r="H13" s="652"/>
      <c r="I13" s="652"/>
      <c r="J13" s="652"/>
      <c r="K13" s="652"/>
      <c r="L13" s="976"/>
    </row>
    <row r="14" spans="2:12" ht="23.25" x14ac:dyDescent="0.2">
      <c r="B14" s="1053" t="s">
        <v>261</v>
      </c>
      <c r="C14" s="949" t="s">
        <v>263</v>
      </c>
      <c r="D14" s="1049"/>
      <c r="E14" s="824">
        <v>72419</v>
      </c>
      <c r="F14" s="969" t="s">
        <v>9</v>
      </c>
      <c r="G14" s="1050" t="s">
        <v>10</v>
      </c>
      <c r="H14" s="824">
        <v>30</v>
      </c>
      <c r="I14" s="824" t="s">
        <v>324</v>
      </c>
      <c r="J14" s="824">
        <v>48</v>
      </c>
      <c r="K14" s="824" t="s">
        <v>325</v>
      </c>
      <c r="L14" s="896">
        <v>917.31552980775439</v>
      </c>
    </row>
    <row r="15" spans="2:12" ht="23.25" x14ac:dyDescent="0.2">
      <c r="B15" s="936" t="s">
        <v>262</v>
      </c>
      <c r="C15" s="837" t="s">
        <v>263</v>
      </c>
      <c r="D15" s="1045"/>
      <c r="E15" s="668">
        <v>72420</v>
      </c>
      <c r="F15" s="911" t="s">
        <v>11</v>
      </c>
      <c r="G15" s="982" t="s">
        <v>12</v>
      </c>
      <c r="H15" s="668">
        <v>30</v>
      </c>
      <c r="I15" s="668" t="s">
        <v>324</v>
      </c>
      <c r="J15" s="668">
        <v>48</v>
      </c>
      <c r="K15" s="668" t="s">
        <v>325</v>
      </c>
      <c r="L15" s="873">
        <v>919.21375685935061</v>
      </c>
    </row>
    <row r="16" spans="2:12" ht="23.25" x14ac:dyDescent="0.2">
      <c r="B16" s="999" t="s">
        <v>261</v>
      </c>
      <c r="C16" s="837" t="s">
        <v>263</v>
      </c>
      <c r="D16" s="1045"/>
      <c r="E16" s="668">
        <v>72789</v>
      </c>
      <c r="F16" s="911" t="s">
        <v>135</v>
      </c>
      <c r="G16" s="982" t="s">
        <v>174</v>
      </c>
      <c r="H16" s="668">
        <v>25</v>
      </c>
      <c r="I16" s="668" t="s">
        <v>324</v>
      </c>
      <c r="J16" s="668">
        <v>48</v>
      </c>
      <c r="K16" s="668" t="s">
        <v>325</v>
      </c>
      <c r="L16" s="873">
        <v>997.79807447196993</v>
      </c>
    </row>
    <row r="17" spans="1:12" ht="23.25" x14ac:dyDescent="0.2">
      <c r="B17" s="999" t="s">
        <v>261</v>
      </c>
      <c r="C17" s="837" t="s">
        <v>263</v>
      </c>
      <c r="D17" s="1045"/>
      <c r="E17" s="668">
        <v>72881</v>
      </c>
      <c r="F17" s="911" t="s">
        <v>13</v>
      </c>
      <c r="G17" s="982" t="s">
        <v>14</v>
      </c>
      <c r="H17" s="668">
        <v>25</v>
      </c>
      <c r="I17" s="668" t="s">
        <v>324</v>
      </c>
      <c r="J17" s="668">
        <v>48</v>
      </c>
      <c r="K17" s="668" t="s">
        <v>325</v>
      </c>
      <c r="L17" s="873">
        <v>954.87993571511379</v>
      </c>
    </row>
    <row r="18" spans="1:12" ht="24" thickBot="1" x14ac:dyDescent="0.25">
      <c r="B18" s="946" t="s">
        <v>262</v>
      </c>
      <c r="C18" s="847" t="s">
        <v>263</v>
      </c>
      <c r="D18" s="1047"/>
      <c r="E18" s="826">
        <v>72882</v>
      </c>
      <c r="F18" s="1019" t="s">
        <v>251</v>
      </c>
      <c r="G18" s="1020" t="s">
        <v>252</v>
      </c>
      <c r="H18" s="826">
        <v>25</v>
      </c>
      <c r="I18" s="826" t="s">
        <v>324</v>
      </c>
      <c r="J18" s="826">
        <v>48</v>
      </c>
      <c r="K18" s="826" t="s">
        <v>325</v>
      </c>
      <c r="L18" s="904">
        <v>995.46231810044605</v>
      </c>
    </row>
    <row r="19" spans="1:12" s="80" customFormat="1" ht="21.75" customHeight="1" thickBot="1" x14ac:dyDescent="0.35">
      <c r="B19" s="649" t="s">
        <v>144</v>
      </c>
      <c r="C19" s="650"/>
      <c r="D19" s="650"/>
      <c r="E19" s="650"/>
      <c r="F19" s="652"/>
      <c r="G19" s="653"/>
      <c r="H19" s="652"/>
      <c r="I19" s="652"/>
      <c r="J19" s="652"/>
      <c r="K19" s="652"/>
      <c r="L19" s="976"/>
    </row>
    <row r="20" spans="1:12" s="15" customFormat="1" ht="23.25" x14ac:dyDescent="0.2">
      <c r="B20" s="948" t="s">
        <v>259</v>
      </c>
      <c r="C20" s="1048"/>
      <c r="D20" s="1049" t="s">
        <v>260</v>
      </c>
      <c r="E20" s="1043">
        <v>72719</v>
      </c>
      <c r="F20" s="969" t="s">
        <v>113</v>
      </c>
      <c r="G20" s="1050" t="s">
        <v>183</v>
      </c>
      <c r="H20" s="1051">
        <v>25</v>
      </c>
      <c r="I20" s="1051" t="s">
        <v>324</v>
      </c>
      <c r="J20" s="824">
        <v>48</v>
      </c>
      <c r="K20" s="824" t="s">
        <v>325</v>
      </c>
      <c r="L20" s="896">
        <v>1265.0951012267592</v>
      </c>
    </row>
    <row r="21" spans="1:12" ht="23.25" x14ac:dyDescent="0.2">
      <c r="B21" s="936" t="s">
        <v>259</v>
      </c>
      <c r="C21" s="1000"/>
      <c r="D21" s="837" t="s">
        <v>260</v>
      </c>
      <c r="E21" s="1032">
        <v>72363</v>
      </c>
      <c r="F21" s="911" t="s">
        <v>2</v>
      </c>
      <c r="G21" s="982" t="s">
        <v>3</v>
      </c>
      <c r="H21" s="668">
        <v>25</v>
      </c>
      <c r="I21" s="668" t="s">
        <v>324</v>
      </c>
      <c r="J21" s="668">
        <v>48</v>
      </c>
      <c r="K21" s="668" t="s">
        <v>325</v>
      </c>
      <c r="L21" s="873">
        <v>1644.7235456839423</v>
      </c>
    </row>
    <row r="22" spans="1:12" ht="24" thickBot="1" x14ac:dyDescent="0.25">
      <c r="B22" s="946" t="s">
        <v>259</v>
      </c>
      <c r="C22" s="1041"/>
      <c r="D22" s="847" t="s">
        <v>260</v>
      </c>
      <c r="E22" s="1038">
        <v>72370</v>
      </c>
      <c r="F22" s="1019" t="s">
        <v>4</v>
      </c>
      <c r="G22" s="1020" t="s">
        <v>5</v>
      </c>
      <c r="H22" s="826">
        <v>25</v>
      </c>
      <c r="I22" s="826" t="s">
        <v>324</v>
      </c>
      <c r="J22" s="826">
        <v>48</v>
      </c>
      <c r="K22" s="826" t="s">
        <v>325</v>
      </c>
      <c r="L22" s="904">
        <v>1552.9394693083914</v>
      </c>
    </row>
    <row r="23" spans="1:12" s="80" customFormat="1" ht="20.25" customHeight="1" thickBot="1" x14ac:dyDescent="0.35">
      <c r="B23" s="649" t="s">
        <v>145</v>
      </c>
      <c r="C23" s="650"/>
      <c r="D23" s="650"/>
      <c r="E23" s="650"/>
      <c r="F23" s="652"/>
      <c r="G23" s="653"/>
      <c r="H23" s="652"/>
      <c r="I23" s="652"/>
      <c r="J23" s="652"/>
      <c r="K23" s="652"/>
      <c r="L23" s="976"/>
    </row>
    <row r="24" spans="1:12" ht="25.5" x14ac:dyDescent="0.2">
      <c r="B24" s="948" t="s">
        <v>262</v>
      </c>
      <c r="C24" s="1046"/>
      <c r="D24" s="949" t="s">
        <v>260</v>
      </c>
      <c r="E24" s="1043">
        <v>72454</v>
      </c>
      <c r="F24" s="969" t="s">
        <v>85</v>
      </c>
      <c r="G24" s="831" t="s">
        <v>116</v>
      </c>
      <c r="H24" s="824">
        <v>25</v>
      </c>
      <c r="I24" s="824" t="s">
        <v>324</v>
      </c>
      <c r="J24" s="824">
        <v>48</v>
      </c>
      <c r="K24" s="824" t="s">
        <v>325</v>
      </c>
      <c r="L24" s="896">
        <v>1435.4770403743044</v>
      </c>
    </row>
    <row r="25" spans="1:12" ht="23.25" x14ac:dyDescent="0.2">
      <c r="B25" s="936" t="s">
        <v>262</v>
      </c>
      <c r="C25" s="998"/>
      <c r="D25" s="837" t="s">
        <v>260</v>
      </c>
      <c r="E25" s="1032">
        <v>72455</v>
      </c>
      <c r="F25" s="911" t="s">
        <v>86</v>
      </c>
      <c r="G25" s="830" t="s">
        <v>111</v>
      </c>
      <c r="H25" s="668">
        <v>25</v>
      </c>
      <c r="I25" s="668" t="s">
        <v>324</v>
      </c>
      <c r="J25" s="668">
        <v>48</v>
      </c>
      <c r="K25" s="668" t="s">
        <v>325</v>
      </c>
      <c r="L25" s="873">
        <v>2325.7079445600002</v>
      </c>
    </row>
    <row r="26" spans="1:12" ht="25.5" x14ac:dyDescent="0.2">
      <c r="B26" s="936" t="s">
        <v>262</v>
      </c>
      <c r="C26" s="998"/>
      <c r="D26" s="837" t="s">
        <v>260</v>
      </c>
      <c r="E26" s="1032">
        <v>72457</v>
      </c>
      <c r="F26" s="911" t="s">
        <v>87</v>
      </c>
      <c r="G26" s="830" t="s">
        <v>112</v>
      </c>
      <c r="H26" s="668">
        <v>25</v>
      </c>
      <c r="I26" s="668" t="s">
        <v>324</v>
      </c>
      <c r="J26" s="668">
        <v>48</v>
      </c>
      <c r="K26" s="668" t="s">
        <v>325</v>
      </c>
      <c r="L26" s="873">
        <v>1641.9634992618396</v>
      </c>
    </row>
    <row r="27" spans="1:12" ht="25.5" x14ac:dyDescent="0.2">
      <c r="B27" s="936" t="s">
        <v>262</v>
      </c>
      <c r="C27" s="998"/>
      <c r="D27" s="837" t="s">
        <v>260</v>
      </c>
      <c r="E27" s="1032">
        <v>72458</v>
      </c>
      <c r="F27" s="911" t="s">
        <v>88</v>
      </c>
      <c r="G27" s="830" t="s">
        <v>109</v>
      </c>
      <c r="H27" s="668">
        <v>25</v>
      </c>
      <c r="I27" s="668" t="s">
        <v>324</v>
      </c>
      <c r="J27" s="668">
        <v>48</v>
      </c>
      <c r="K27" s="668" t="s">
        <v>325</v>
      </c>
      <c r="L27" s="873">
        <v>1634.641074912003</v>
      </c>
    </row>
    <row r="28" spans="1:12" ht="25.5" x14ac:dyDescent="0.2">
      <c r="B28" s="936" t="s">
        <v>262</v>
      </c>
      <c r="C28" s="998"/>
      <c r="D28" s="837" t="s">
        <v>260</v>
      </c>
      <c r="E28" s="1032">
        <v>72668</v>
      </c>
      <c r="F28" s="911" t="s">
        <v>102</v>
      </c>
      <c r="G28" s="830" t="s">
        <v>586</v>
      </c>
      <c r="H28" s="668">
        <v>25</v>
      </c>
      <c r="I28" s="668" t="s">
        <v>324</v>
      </c>
      <c r="J28" s="668">
        <v>48</v>
      </c>
      <c r="K28" s="668" t="s">
        <v>325</v>
      </c>
      <c r="L28" s="873">
        <v>1929.6025534730461</v>
      </c>
    </row>
    <row r="29" spans="1:12" s="80" customFormat="1" ht="21.6" customHeight="1" x14ac:dyDescent="0.3">
      <c r="B29" s="996" t="s">
        <v>146</v>
      </c>
      <c r="C29" s="255"/>
      <c r="D29" s="255"/>
      <c r="E29" s="255"/>
      <c r="F29" s="256"/>
      <c r="G29" s="997"/>
      <c r="H29" s="256"/>
      <c r="I29" s="256"/>
      <c r="J29" s="502"/>
      <c r="K29" s="256"/>
      <c r="L29" s="501"/>
    </row>
    <row r="30" spans="1:12" ht="23.25" x14ac:dyDescent="0.2">
      <c r="A30" s="1034"/>
      <c r="B30" s="936" t="s">
        <v>259</v>
      </c>
      <c r="C30" s="1000"/>
      <c r="D30" s="837" t="s">
        <v>260</v>
      </c>
      <c r="E30" s="668">
        <v>72101</v>
      </c>
      <c r="F30" s="911" t="s">
        <v>189</v>
      </c>
      <c r="G30" s="982" t="s">
        <v>15</v>
      </c>
      <c r="H30" s="668">
        <v>30</v>
      </c>
      <c r="I30" s="668" t="s">
        <v>324</v>
      </c>
      <c r="J30" s="668">
        <v>48</v>
      </c>
      <c r="K30" s="668" t="s">
        <v>325</v>
      </c>
      <c r="L30" s="873">
        <v>1082.178803475</v>
      </c>
    </row>
    <row r="31" spans="1:12" ht="23.25" x14ac:dyDescent="0.2">
      <c r="A31" s="1034"/>
      <c r="B31" s="936" t="s">
        <v>259</v>
      </c>
      <c r="C31" s="1000"/>
      <c r="D31" s="837" t="s">
        <v>260</v>
      </c>
      <c r="E31" s="668">
        <v>72102</v>
      </c>
      <c r="F31" s="911" t="s">
        <v>200</v>
      </c>
      <c r="G31" s="982" t="s">
        <v>16</v>
      </c>
      <c r="H31" s="668">
        <v>30</v>
      </c>
      <c r="I31" s="668" t="s">
        <v>324</v>
      </c>
      <c r="J31" s="668">
        <v>48</v>
      </c>
      <c r="K31" s="668" t="s">
        <v>325</v>
      </c>
      <c r="L31" s="873">
        <v>979.33344201000023</v>
      </c>
    </row>
    <row r="32" spans="1:12" ht="23.25" x14ac:dyDescent="0.2">
      <c r="A32" s="1034"/>
      <c r="B32" s="936" t="s">
        <v>262</v>
      </c>
      <c r="C32" s="1000"/>
      <c r="D32" s="837" t="s">
        <v>260</v>
      </c>
      <c r="E32" s="668">
        <v>72103</v>
      </c>
      <c r="F32" s="911" t="s">
        <v>201</v>
      </c>
      <c r="G32" s="982" t="s">
        <v>17</v>
      </c>
      <c r="H32" s="668">
        <v>30</v>
      </c>
      <c r="I32" s="668" t="s">
        <v>324</v>
      </c>
      <c r="J32" s="668">
        <v>48</v>
      </c>
      <c r="K32" s="668" t="s">
        <v>325</v>
      </c>
      <c r="L32" s="873">
        <v>990.91338323313209</v>
      </c>
    </row>
    <row r="33" spans="1:12" ht="23.25" x14ac:dyDescent="0.2">
      <c r="A33" s="1034"/>
      <c r="B33" s="936" t="s">
        <v>262</v>
      </c>
      <c r="C33" s="1000"/>
      <c r="D33" s="837" t="s">
        <v>260</v>
      </c>
      <c r="E33" s="668">
        <v>72104</v>
      </c>
      <c r="F33" s="911" t="s">
        <v>202</v>
      </c>
      <c r="G33" s="982" t="s">
        <v>18</v>
      </c>
      <c r="H33" s="668">
        <v>30</v>
      </c>
      <c r="I33" s="668" t="s">
        <v>324</v>
      </c>
      <c r="J33" s="668">
        <v>48</v>
      </c>
      <c r="K33" s="668" t="s">
        <v>325</v>
      </c>
      <c r="L33" s="873">
        <v>999.04790255545686</v>
      </c>
    </row>
    <row r="34" spans="1:12" ht="23.25" x14ac:dyDescent="0.2">
      <c r="A34" s="1034"/>
      <c r="B34" s="936" t="s">
        <v>262</v>
      </c>
      <c r="C34" s="1000"/>
      <c r="D34" s="837" t="s">
        <v>260</v>
      </c>
      <c r="E34" s="668">
        <v>72105</v>
      </c>
      <c r="F34" s="911" t="s">
        <v>203</v>
      </c>
      <c r="G34" s="982" t="s">
        <v>110</v>
      </c>
      <c r="H34" s="668">
        <v>30</v>
      </c>
      <c r="I34" s="668" t="s">
        <v>324</v>
      </c>
      <c r="J34" s="668">
        <v>48</v>
      </c>
      <c r="K34" s="668" t="s">
        <v>325</v>
      </c>
      <c r="L34" s="873">
        <v>987.89762291219995</v>
      </c>
    </row>
    <row r="35" spans="1:12" ht="23.25" x14ac:dyDescent="0.2">
      <c r="A35" s="1034"/>
      <c r="B35" s="936" t="s">
        <v>262</v>
      </c>
      <c r="C35" s="1000"/>
      <c r="D35" s="837" t="s">
        <v>260</v>
      </c>
      <c r="E35" s="668">
        <v>72106</v>
      </c>
      <c r="F35" s="911" t="s">
        <v>204</v>
      </c>
      <c r="G35" s="982" t="s">
        <v>20</v>
      </c>
      <c r="H35" s="668">
        <v>30</v>
      </c>
      <c r="I35" s="668" t="s">
        <v>324</v>
      </c>
      <c r="J35" s="668">
        <v>48</v>
      </c>
      <c r="K35" s="668" t="s">
        <v>325</v>
      </c>
      <c r="L35" s="873">
        <v>1101.7271537043166</v>
      </c>
    </row>
    <row r="36" spans="1:12" ht="23.25" x14ac:dyDescent="0.2">
      <c r="A36" s="1034"/>
      <c r="B36" s="936" t="s">
        <v>259</v>
      </c>
      <c r="C36" s="1000"/>
      <c r="D36" s="837" t="s">
        <v>260</v>
      </c>
      <c r="E36" s="668">
        <v>72108</v>
      </c>
      <c r="F36" s="911" t="s">
        <v>205</v>
      </c>
      <c r="G36" s="982" t="s">
        <v>21</v>
      </c>
      <c r="H36" s="668">
        <v>30</v>
      </c>
      <c r="I36" s="668" t="s">
        <v>324</v>
      </c>
      <c r="J36" s="668">
        <v>48</v>
      </c>
      <c r="K36" s="668" t="s">
        <v>325</v>
      </c>
      <c r="L36" s="873">
        <v>1121.0850561865502</v>
      </c>
    </row>
    <row r="37" spans="1:12" ht="23.25" x14ac:dyDescent="0.2">
      <c r="A37" s="1034"/>
      <c r="B37" s="936" t="s">
        <v>262</v>
      </c>
      <c r="C37" s="1000"/>
      <c r="D37" s="837" t="s">
        <v>260</v>
      </c>
      <c r="E37" s="668">
        <v>72109</v>
      </c>
      <c r="F37" s="911" t="s">
        <v>206</v>
      </c>
      <c r="G37" s="982" t="s">
        <v>22</v>
      </c>
      <c r="H37" s="668">
        <v>30</v>
      </c>
      <c r="I37" s="668" t="s">
        <v>324</v>
      </c>
      <c r="J37" s="668">
        <v>48</v>
      </c>
      <c r="K37" s="668" t="s">
        <v>325</v>
      </c>
      <c r="L37" s="873">
        <v>972.57178655592577</v>
      </c>
    </row>
    <row r="38" spans="1:12" ht="23.25" x14ac:dyDescent="0.2">
      <c r="A38" s="1034"/>
      <c r="B38" s="936" t="s">
        <v>262</v>
      </c>
      <c r="C38" s="1000"/>
      <c r="D38" s="837" t="s">
        <v>260</v>
      </c>
      <c r="E38" s="668">
        <v>72112</v>
      </c>
      <c r="F38" s="911" t="s">
        <v>207</v>
      </c>
      <c r="G38" s="982" t="s">
        <v>23</v>
      </c>
      <c r="H38" s="668">
        <v>30</v>
      </c>
      <c r="I38" s="668" t="s">
        <v>324</v>
      </c>
      <c r="J38" s="668">
        <v>48</v>
      </c>
      <c r="K38" s="668" t="s">
        <v>325</v>
      </c>
      <c r="L38" s="873">
        <v>984.30952837278289</v>
      </c>
    </row>
    <row r="39" spans="1:12" ht="23.25" x14ac:dyDescent="0.2">
      <c r="A39" s="1034"/>
      <c r="B39" s="936" t="s">
        <v>262</v>
      </c>
      <c r="C39" s="1000"/>
      <c r="D39" s="837" t="s">
        <v>260</v>
      </c>
      <c r="E39" s="668">
        <v>72115</v>
      </c>
      <c r="F39" s="911" t="s">
        <v>208</v>
      </c>
      <c r="G39" s="982" t="s">
        <v>24</v>
      </c>
      <c r="H39" s="668">
        <v>30</v>
      </c>
      <c r="I39" s="668" t="s">
        <v>324</v>
      </c>
      <c r="J39" s="668">
        <v>48</v>
      </c>
      <c r="K39" s="668" t="s">
        <v>325</v>
      </c>
      <c r="L39" s="873">
        <v>951.48472975998754</v>
      </c>
    </row>
    <row r="40" spans="1:12" ht="23.25" x14ac:dyDescent="0.2">
      <c r="A40" s="1034"/>
      <c r="B40" s="936" t="s">
        <v>262</v>
      </c>
      <c r="C40" s="1000"/>
      <c r="D40" s="837" t="s">
        <v>260</v>
      </c>
      <c r="E40" s="668">
        <v>72131</v>
      </c>
      <c r="F40" s="911" t="s">
        <v>209</v>
      </c>
      <c r="G40" s="982" t="s">
        <v>15</v>
      </c>
      <c r="H40" s="668">
        <v>30</v>
      </c>
      <c r="I40" s="668" t="s">
        <v>324</v>
      </c>
      <c r="J40" s="668">
        <v>48</v>
      </c>
      <c r="K40" s="668" t="s">
        <v>325</v>
      </c>
      <c r="L40" s="873">
        <v>924.56165859750001</v>
      </c>
    </row>
    <row r="41" spans="1:12" ht="23.25" x14ac:dyDescent="0.2">
      <c r="A41" s="1034"/>
      <c r="B41" s="936" t="s">
        <v>259</v>
      </c>
      <c r="C41" s="1000"/>
      <c r="D41" s="837" t="s">
        <v>260</v>
      </c>
      <c r="E41" s="668">
        <v>72132</v>
      </c>
      <c r="F41" s="911" t="s">
        <v>210</v>
      </c>
      <c r="G41" s="982" t="s">
        <v>16</v>
      </c>
      <c r="H41" s="668">
        <v>30</v>
      </c>
      <c r="I41" s="668" t="s">
        <v>324</v>
      </c>
      <c r="J41" s="668">
        <v>48</v>
      </c>
      <c r="K41" s="668" t="s">
        <v>325</v>
      </c>
      <c r="L41" s="873">
        <v>744.33807062999995</v>
      </c>
    </row>
    <row r="42" spans="1:12" ht="23.25" x14ac:dyDescent="0.2">
      <c r="A42" s="1034"/>
      <c r="B42" s="936" t="s">
        <v>262</v>
      </c>
      <c r="C42" s="1000"/>
      <c r="D42" s="837" t="s">
        <v>260</v>
      </c>
      <c r="E42" s="668">
        <v>72133</v>
      </c>
      <c r="F42" s="911" t="s">
        <v>211</v>
      </c>
      <c r="G42" s="982" t="s">
        <v>17</v>
      </c>
      <c r="H42" s="668">
        <v>30</v>
      </c>
      <c r="I42" s="668" t="s">
        <v>324</v>
      </c>
      <c r="J42" s="668">
        <v>48</v>
      </c>
      <c r="K42" s="668" t="s">
        <v>325</v>
      </c>
      <c r="L42" s="873">
        <v>749.25517690325592</v>
      </c>
    </row>
    <row r="43" spans="1:12" ht="23.25" x14ac:dyDescent="0.2">
      <c r="A43" s="1034"/>
      <c r="B43" s="936" t="s">
        <v>262</v>
      </c>
      <c r="C43" s="1000"/>
      <c r="D43" s="837" t="s">
        <v>260</v>
      </c>
      <c r="E43" s="668">
        <v>72134</v>
      </c>
      <c r="F43" s="911" t="s">
        <v>212</v>
      </c>
      <c r="G43" s="982" t="s">
        <v>18</v>
      </c>
      <c r="H43" s="668">
        <v>30</v>
      </c>
      <c r="I43" s="668" t="s">
        <v>324</v>
      </c>
      <c r="J43" s="668">
        <v>48</v>
      </c>
      <c r="K43" s="668" t="s">
        <v>325</v>
      </c>
      <c r="L43" s="873">
        <v>823.60783029065647</v>
      </c>
    </row>
    <row r="44" spans="1:12" ht="23.25" x14ac:dyDescent="0.2">
      <c r="A44" s="1034"/>
      <c r="B44" s="936" t="s">
        <v>262</v>
      </c>
      <c r="C44" s="1000"/>
      <c r="D44" s="837" t="s">
        <v>260</v>
      </c>
      <c r="E44" s="668">
        <v>72135</v>
      </c>
      <c r="F44" s="911" t="s">
        <v>213</v>
      </c>
      <c r="G44" s="982" t="s">
        <v>19</v>
      </c>
      <c r="H44" s="668">
        <v>30</v>
      </c>
      <c r="I44" s="668" t="s">
        <v>324</v>
      </c>
      <c r="J44" s="668">
        <v>48</v>
      </c>
      <c r="K44" s="668" t="s">
        <v>325</v>
      </c>
      <c r="L44" s="873">
        <v>800.93972486981227</v>
      </c>
    </row>
    <row r="45" spans="1:12" ht="23.25" x14ac:dyDescent="0.2">
      <c r="A45" s="1034"/>
      <c r="B45" s="936" t="s">
        <v>262</v>
      </c>
      <c r="C45" s="1000"/>
      <c r="D45" s="837" t="s">
        <v>260</v>
      </c>
      <c r="E45" s="668">
        <v>72136</v>
      </c>
      <c r="F45" s="911" t="s">
        <v>214</v>
      </c>
      <c r="G45" s="982" t="s">
        <v>20</v>
      </c>
      <c r="H45" s="668">
        <v>30</v>
      </c>
      <c r="I45" s="668" t="s">
        <v>324</v>
      </c>
      <c r="J45" s="668">
        <v>48</v>
      </c>
      <c r="K45" s="668" t="s">
        <v>325</v>
      </c>
      <c r="L45" s="873">
        <v>927.32021051883999</v>
      </c>
    </row>
    <row r="46" spans="1:12" ht="23.25" x14ac:dyDescent="0.2">
      <c r="A46" s="1034"/>
      <c r="B46" s="936" t="s">
        <v>262</v>
      </c>
      <c r="C46" s="1000"/>
      <c r="D46" s="837" t="s">
        <v>260</v>
      </c>
      <c r="E46" s="668">
        <v>72138</v>
      </c>
      <c r="F46" s="911" t="s">
        <v>215</v>
      </c>
      <c r="G46" s="982" t="s">
        <v>21</v>
      </c>
      <c r="H46" s="668">
        <v>30</v>
      </c>
      <c r="I46" s="668" t="s">
        <v>324</v>
      </c>
      <c r="J46" s="668">
        <v>48</v>
      </c>
      <c r="K46" s="668" t="s">
        <v>325</v>
      </c>
      <c r="L46" s="873">
        <v>945.74723679554563</v>
      </c>
    </row>
    <row r="47" spans="1:12" ht="23.25" x14ac:dyDescent="0.2">
      <c r="A47" s="1034"/>
      <c r="B47" s="936" t="s">
        <v>262</v>
      </c>
      <c r="C47" s="1000"/>
      <c r="D47" s="837" t="s">
        <v>260</v>
      </c>
      <c r="E47" s="668">
        <v>72139</v>
      </c>
      <c r="F47" s="911" t="s">
        <v>216</v>
      </c>
      <c r="G47" s="982" t="s">
        <v>22</v>
      </c>
      <c r="H47" s="668">
        <v>30</v>
      </c>
      <c r="I47" s="668" t="s">
        <v>324</v>
      </c>
      <c r="J47" s="668">
        <v>48</v>
      </c>
      <c r="K47" s="668" t="s">
        <v>325</v>
      </c>
      <c r="L47" s="873">
        <v>789.89618405113413</v>
      </c>
    </row>
    <row r="48" spans="1:12" ht="23.25" x14ac:dyDescent="0.2">
      <c r="A48" s="1034"/>
      <c r="B48" s="936" t="s">
        <v>262</v>
      </c>
      <c r="C48" s="1000"/>
      <c r="D48" s="837" t="s">
        <v>260</v>
      </c>
      <c r="E48" s="668">
        <v>72142</v>
      </c>
      <c r="F48" s="911" t="s">
        <v>217</v>
      </c>
      <c r="G48" s="982" t="s">
        <v>23</v>
      </c>
      <c r="H48" s="668">
        <v>30</v>
      </c>
      <c r="I48" s="668" t="s">
        <v>324</v>
      </c>
      <c r="J48" s="668">
        <v>48</v>
      </c>
      <c r="K48" s="668" t="s">
        <v>325</v>
      </c>
      <c r="L48" s="873">
        <v>769.1425288188849</v>
      </c>
    </row>
    <row r="49" spans="1:12" ht="23.25" x14ac:dyDescent="0.2">
      <c r="A49" s="1034"/>
      <c r="B49" s="936" t="s">
        <v>262</v>
      </c>
      <c r="C49" s="1000"/>
      <c r="D49" s="837" t="s">
        <v>260</v>
      </c>
      <c r="E49" s="668">
        <v>72145</v>
      </c>
      <c r="F49" s="911" t="s">
        <v>218</v>
      </c>
      <c r="G49" s="982" t="s">
        <v>24</v>
      </c>
      <c r="H49" s="668">
        <v>30</v>
      </c>
      <c r="I49" s="668" t="s">
        <v>324</v>
      </c>
      <c r="J49" s="668">
        <v>48</v>
      </c>
      <c r="K49" s="668" t="s">
        <v>325</v>
      </c>
      <c r="L49" s="873">
        <v>754.09230700006879</v>
      </c>
    </row>
    <row r="50" spans="1:12" ht="23.25" x14ac:dyDescent="0.2">
      <c r="A50" s="1034"/>
      <c r="B50" s="936" t="s">
        <v>262</v>
      </c>
      <c r="C50" s="1000"/>
      <c r="D50" s="837" t="s">
        <v>260</v>
      </c>
      <c r="E50" s="668">
        <v>72161</v>
      </c>
      <c r="F50" s="911" t="s">
        <v>219</v>
      </c>
      <c r="G50" s="982" t="s">
        <v>15</v>
      </c>
      <c r="H50" s="668">
        <v>30</v>
      </c>
      <c r="I50" s="668" t="s">
        <v>324</v>
      </c>
      <c r="J50" s="668">
        <v>48</v>
      </c>
      <c r="K50" s="668" t="s">
        <v>325</v>
      </c>
      <c r="L50" s="873">
        <v>942.14444766750012</v>
      </c>
    </row>
    <row r="51" spans="1:12" ht="23.25" x14ac:dyDescent="0.2">
      <c r="A51" s="1034"/>
      <c r="B51" s="936" t="s">
        <v>262</v>
      </c>
      <c r="C51" s="1000"/>
      <c r="D51" s="837" t="s">
        <v>260</v>
      </c>
      <c r="E51" s="668">
        <v>72162</v>
      </c>
      <c r="F51" s="911" t="s">
        <v>220</v>
      </c>
      <c r="G51" s="982" t="s">
        <v>16</v>
      </c>
      <c r="H51" s="668">
        <v>30</v>
      </c>
      <c r="I51" s="668" t="s">
        <v>324</v>
      </c>
      <c r="J51" s="668">
        <v>48</v>
      </c>
      <c r="K51" s="668" t="s">
        <v>325</v>
      </c>
      <c r="L51" s="873">
        <v>776.57318392499997</v>
      </c>
    </row>
    <row r="52" spans="1:12" ht="23.25" x14ac:dyDescent="0.2">
      <c r="A52" s="1034"/>
      <c r="B52" s="936" t="s">
        <v>262</v>
      </c>
      <c r="C52" s="1000"/>
      <c r="D52" s="837" t="s">
        <v>260</v>
      </c>
      <c r="E52" s="668">
        <v>72163</v>
      </c>
      <c r="F52" s="911" t="s">
        <v>221</v>
      </c>
      <c r="G52" s="982" t="s">
        <v>17</v>
      </c>
      <c r="H52" s="668">
        <v>30</v>
      </c>
      <c r="I52" s="668" t="s">
        <v>324</v>
      </c>
      <c r="J52" s="668">
        <v>48</v>
      </c>
      <c r="K52" s="668" t="s">
        <v>325</v>
      </c>
      <c r="L52" s="873">
        <v>729.41367472828745</v>
      </c>
    </row>
    <row r="53" spans="1:12" ht="23.25" x14ac:dyDescent="0.2">
      <c r="A53" s="1034"/>
      <c r="B53" s="936" t="s">
        <v>262</v>
      </c>
      <c r="C53" s="1000"/>
      <c r="D53" s="837" t="s">
        <v>260</v>
      </c>
      <c r="E53" s="668">
        <v>72164</v>
      </c>
      <c r="F53" s="911" t="s">
        <v>222</v>
      </c>
      <c r="G53" s="982" t="s">
        <v>18</v>
      </c>
      <c r="H53" s="668">
        <v>30</v>
      </c>
      <c r="I53" s="668" t="s">
        <v>324</v>
      </c>
      <c r="J53" s="668">
        <v>48</v>
      </c>
      <c r="K53" s="668" t="s">
        <v>325</v>
      </c>
      <c r="L53" s="873">
        <v>770.71558430868777</v>
      </c>
    </row>
    <row r="54" spans="1:12" ht="23.25" x14ac:dyDescent="0.2">
      <c r="A54" s="1034"/>
      <c r="B54" s="936" t="s">
        <v>262</v>
      </c>
      <c r="C54" s="1000"/>
      <c r="D54" s="837" t="s">
        <v>260</v>
      </c>
      <c r="E54" s="668">
        <v>72165</v>
      </c>
      <c r="F54" s="911" t="s">
        <v>223</v>
      </c>
      <c r="G54" s="982" t="s">
        <v>19</v>
      </c>
      <c r="H54" s="668">
        <v>30</v>
      </c>
      <c r="I54" s="668" t="s">
        <v>324</v>
      </c>
      <c r="J54" s="668">
        <v>48</v>
      </c>
      <c r="K54" s="668" t="s">
        <v>325</v>
      </c>
      <c r="L54" s="873">
        <v>770.71558430868777</v>
      </c>
    </row>
    <row r="55" spans="1:12" ht="23.25" x14ac:dyDescent="0.2">
      <c r="A55" s="1034"/>
      <c r="B55" s="936" t="s">
        <v>262</v>
      </c>
      <c r="C55" s="1000"/>
      <c r="D55" s="837" t="s">
        <v>260</v>
      </c>
      <c r="E55" s="668">
        <v>72166</v>
      </c>
      <c r="F55" s="911" t="s">
        <v>224</v>
      </c>
      <c r="G55" s="982" t="s">
        <v>20</v>
      </c>
      <c r="H55" s="668">
        <v>30</v>
      </c>
      <c r="I55" s="668" t="s">
        <v>324</v>
      </c>
      <c r="J55" s="668">
        <v>48</v>
      </c>
      <c r="K55" s="668" t="s">
        <v>325</v>
      </c>
      <c r="L55" s="873">
        <v>936.94835739487507</v>
      </c>
    </row>
    <row r="56" spans="1:12" ht="23.25" x14ac:dyDescent="0.2">
      <c r="A56" s="1034"/>
      <c r="B56" s="936" t="s">
        <v>259</v>
      </c>
      <c r="C56" s="1000"/>
      <c r="D56" s="837" t="s">
        <v>260</v>
      </c>
      <c r="E56" s="668">
        <v>72168</v>
      </c>
      <c r="F56" s="911" t="s">
        <v>225</v>
      </c>
      <c r="G56" s="982" t="s">
        <v>21</v>
      </c>
      <c r="H56" s="668">
        <v>30</v>
      </c>
      <c r="I56" s="668" t="s">
        <v>324</v>
      </c>
      <c r="J56" s="668">
        <v>48</v>
      </c>
      <c r="K56" s="668" t="s">
        <v>325</v>
      </c>
      <c r="L56" s="873">
        <v>985.83091093573398</v>
      </c>
    </row>
    <row r="57" spans="1:12" ht="23.25" x14ac:dyDescent="0.2">
      <c r="A57" s="1034"/>
      <c r="B57" s="999" t="s">
        <v>261</v>
      </c>
      <c r="C57" s="1000"/>
      <c r="D57" s="837" t="s">
        <v>260</v>
      </c>
      <c r="E57" s="668">
        <v>72169</v>
      </c>
      <c r="F57" s="911" t="s">
        <v>226</v>
      </c>
      <c r="G57" s="982" t="s">
        <v>22</v>
      </c>
      <c r="H57" s="668">
        <v>30</v>
      </c>
      <c r="I57" s="668" t="s">
        <v>324</v>
      </c>
      <c r="J57" s="668">
        <v>48</v>
      </c>
      <c r="K57" s="668" t="s">
        <v>325</v>
      </c>
      <c r="L57" s="873">
        <v>741.21244521015774</v>
      </c>
    </row>
    <row r="58" spans="1:12" ht="23.25" x14ac:dyDescent="0.2">
      <c r="A58" s="1034"/>
      <c r="B58" s="936" t="s">
        <v>262</v>
      </c>
      <c r="C58" s="1000"/>
      <c r="D58" s="837" t="s">
        <v>260</v>
      </c>
      <c r="E58" s="668">
        <v>72172</v>
      </c>
      <c r="F58" s="911" t="s">
        <v>227</v>
      </c>
      <c r="G58" s="982" t="s">
        <v>23</v>
      </c>
      <c r="H58" s="668">
        <v>30</v>
      </c>
      <c r="I58" s="668" t="s">
        <v>324</v>
      </c>
      <c r="J58" s="668">
        <v>48</v>
      </c>
      <c r="K58" s="668" t="s">
        <v>325</v>
      </c>
      <c r="L58" s="873">
        <v>776.39615390519293</v>
      </c>
    </row>
    <row r="59" spans="1:12" ht="23.25" x14ac:dyDescent="0.2">
      <c r="A59" s="1034"/>
      <c r="B59" s="936" t="s">
        <v>262</v>
      </c>
      <c r="C59" s="1000"/>
      <c r="D59" s="837" t="s">
        <v>260</v>
      </c>
      <c r="E59" s="668">
        <v>72175</v>
      </c>
      <c r="F59" s="911" t="s">
        <v>228</v>
      </c>
      <c r="G59" s="982" t="s">
        <v>24</v>
      </c>
      <c r="H59" s="668">
        <v>30</v>
      </c>
      <c r="I59" s="668" t="s">
        <v>324</v>
      </c>
      <c r="J59" s="668">
        <v>48</v>
      </c>
      <c r="K59" s="668" t="s">
        <v>325</v>
      </c>
      <c r="L59" s="873">
        <v>752.58109997201257</v>
      </c>
    </row>
    <row r="60" spans="1:12" ht="23.25" x14ac:dyDescent="0.2">
      <c r="A60" s="1034"/>
      <c r="B60" s="936" t="s">
        <v>259</v>
      </c>
      <c r="C60" s="1000"/>
      <c r="D60" s="837" t="s">
        <v>260</v>
      </c>
      <c r="E60" s="668">
        <v>72201</v>
      </c>
      <c r="F60" s="911" t="s">
        <v>229</v>
      </c>
      <c r="G60" s="982" t="s">
        <v>15</v>
      </c>
      <c r="H60" s="668">
        <v>30</v>
      </c>
      <c r="I60" s="668" t="s">
        <v>324</v>
      </c>
      <c r="J60" s="668">
        <v>48</v>
      </c>
      <c r="K60" s="668" t="s">
        <v>325</v>
      </c>
      <c r="L60" s="873">
        <v>1002.2189769900002</v>
      </c>
    </row>
    <row r="61" spans="1:12" ht="23.25" x14ac:dyDescent="0.2">
      <c r="A61" s="1034"/>
      <c r="B61" s="936" t="s">
        <v>259</v>
      </c>
      <c r="C61" s="1000"/>
      <c r="D61" s="837" t="s">
        <v>260</v>
      </c>
      <c r="E61" s="668">
        <v>72202</v>
      </c>
      <c r="F61" s="911" t="s">
        <v>230</v>
      </c>
      <c r="G61" s="982" t="s">
        <v>16</v>
      </c>
      <c r="H61" s="668">
        <v>30</v>
      </c>
      <c r="I61" s="668" t="s">
        <v>324</v>
      </c>
      <c r="J61" s="668">
        <v>48</v>
      </c>
      <c r="K61" s="668" t="s">
        <v>325</v>
      </c>
      <c r="L61" s="873">
        <v>798.55167026250001</v>
      </c>
    </row>
    <row r="62" spans="1:12" ht="23.25" x14ac:dyDescent="0.2">
      <c r="A62" s="1034"/>
      <c r="B62" s="936" t="s">
        <v>262</v>
      </c>
      <c r="C62" s="1000"/>
      <c r="D62" s="837" t="s">
        <v>260</v>
      </c>
      <c r="E62" s="668">
        <v>72203</v>
      </c>
      <c r="F62" s="911" t="s">
        <v>231</v>
      </c>
      <c r="G62" s="982" t="s">
        <v>17</v>
      </c>
      <c r="H62" s="668">
        <v>30</v>
      </c>
      <c r="I62" s="668" t="s">
        <v>324</v>
      </c>
      <c r="J62" s="668">
        <v>48</v>
      </c>
      <c r="K62" s="668" t="s">
        <v>325</v>
      </c>
      <c r="L62" s="873">
        <v>771.14792442468422</v>
      </c>
    </row>
    <row r="63" spans="1:12" ht="23.25" x14ac:dyDescent="0.2">
      <c r="A63" s="1034"/>
      <c r="B63" s="936" t="s">
        <v>262</v>
      </c>
      <c r="C63" s="1000"/>
      <c r="D63" s="837" t="s">
        <v>260</v>
      </c>
      <c r="E63" s="668">
        <v>72204</v>
      </c>
      <c r="F63" s="911" t="s">
        <v>232</v>
      </c>
      <c r="G63" s="982" t="s">
        <v>18</v>
      </c>
      <c r="H63" s="668">
        <v>30</v>
      </c>
      <c r="I63" s="668" t="s">
        <v>324</v>
      </c>
      <c r="J63" s="668">
        <v>48</v>
      </c>
      <c r="K63" s="668" t="s">
        <v>325</v>
      </c>
      <c r="L63" s="873">
        <v>800.93972486981227</v>
      </c>
    </row>
    <row r="64" spans="1:12" ht="23.25" x14ac:dyDescent="0.2">
      <c r="A64" s="1034"/>
      <c r="B64" s="936" t="s">
        <v>262</v>
      </c>
      <c r="C64" s="1000"/>
      <c r="D64" s="837" t="s">
        <v>260</v>
      </c>
      <c r="E64" s="668">
        <v>72205</v>
      </c>
      <c r="F64" s="911" t="s">
        <v>233</v>
      </c>
      <c r="G64" s="982" t="s">
        <v>19</v>
      </c>
      <c r="H64" s="668">
        <v>30</v>
      </c>
      <c r="I64" s="668" t="s">
        <v>324</v>
      </c>
      <c r="J64" s="668">
        <v>48</v>
      </c>
      <c r="K64" s="668" t="s">
        <v>325</v>
      </c>
      <c r="L64" s="873">
        <v>808.49576001009382</v>
      </c>
    </row>
    <row r="65" spans="1:12" ht="23.25" x14ac:dyDescent="0.2">
      <c r="A65" s="1034"/>
      <c r="B65" s="936" t="s">
        <v>262</v>
      </c>
      <c r="C65" s="1000"/>
      <c r="D65" s="837" t="s">
        <v>260</v>
      </c>
      <c r="E65" s="668">
        <v>72206</v>
      </c>
      <c r="F65" s="911" t="s">
        <v>234</v>
      </c>
      <c r="G65" s="982" t="s">
        <v>20</v>
      </c>
      <c r="H65" s="668">
        <v>30</v>
      </c>
      <c r="I65" s="668" t="s">
        <v>324</v>
      </c>
      <c r="J65" s="668">
        <v>48</v>
      </c>
      <c r="K65" s="668" t="s">
        <v>325</v>
      </c>
      <c r="L65" s="873">
        <v>950.54922064738116</v>
      </c>
    </row>
    <row r="66" spans="1:12" ht="23.25" x14ac:dyDescent="0.2">
      <c r="A66" s="1034"/>
      <c r="B66" s="936" t="s">
        <v>259</v>
      </c>
      <c r="C66" s="1000"/>
      <c r="D66" s="837" t="s">
        <v>260</v>
      </c>
      <c r="E66" s="668">
        <v>72208</v>
      </c>
      <c r="F66" s="911" t="s">
        <v>235</v>
      </c>
      <c r="G66" s="982" t="s">
        <v>21</v>
      </c>
      <c r="H66" s="668">
        <v>30</v>
      </c>
      <c r="I66" s="668" t="s">
        <v>324</v>
      </c>
      <c r="J66" s="668">
        <v>48</v>
      </c>
      <c r="K66" s="668" t="s">
        <v>325</v>
      </c>
      <c r="L66" s="873">
        <v>976.46390425409356</v>
      </c>
    </row>
    <row r="67" spans="1:12" ht="23.25" x14ac:dyDescent="0.2">
      <c r="A67" s="1034"/>
      <c r="B67" s="999" t="s">
        <v>261</v>
      </c>
      <c r="C67" s="1000"/>
      <c r="D67" s="837" t="s">
        <v>260</v>
      </c>
      <c r="E67" s="668">
        <v>72209</v>
      </c>
      <c r="F67" s="911" t="s">
        <v>236</v>
      </c>
      <c r="G67" s="982" t="s">
        <v>22</v>
      </c>
      <c r="H67" s="668">
        <v>30</v>
      </c>
      <c r="I67" s="668" t="s">
        <v>324</v>
      </c>
      <c r="J67" s="668">
        <v>48</v>
      </c>
      <c r="K67" s="668" t="s">
        <v>325</v>
      </c>
      <c r="L67" s="873">
        <v>829.18067685178096</v>
      </c>
    </row>
    <row r="68" spans="1:12" ht="23.25" x14ac:dyDescent="0.2">
      <c r="A68" s="1034"/>
      <c r="B68" s="936" t="s">
        <v>262</v>
      </c>
      <c r="C68" s="1000"/>
      <c r="D68" s="837" t="s">
        <v>260</v>
      </c>
      <c r="E68" s="668">
        <v>72212</v>
      </c>
      <c r="F68" s="911" t="s">
        <v>237</v>
      </c>
      <c r="G68" s="982" t="s">
        <v>23</v>
      </c>
      <c r="H68" s="668">
        <v>30</v>
      </c>
      <c r="I68" s="668" t="s">
        <v>324</v>
      </c>
      <c r="J68" s="668">
        <v>48</v>
      </c>
      <c r="K68" s="668" t="s">
        <v>325</v>
      </c>
      <c r="L68" s="873">
        <v>818.40613080991739</v>
      </c>
    </row>
    <row r="69" spans="1:12" ht="23.25" x14ac:dyDescent="0.2">
      <c r="A69" s="1034"/>
      <c r="B69" s="936" t="s">
        <v>262</v>
      </c>
      <c r="C69" s="1000"/>
      <c r="D69" s="837" t="s">
        <v>260</v>
      </c>
      <c r="E69" s="668">
        <v>72215</v>
      </c>
      <c r="F69" s="911" t="s">
        <v>238</v>
      </c>
      <c r="G69" s="982" t="s">
        <v>105</v>
      </c>
      <c r="H69" s="668">
        <v>30</v>
      </c>
      <c r="I69" s="668" t="s">
        <v>324</v>
      </c>
      <c r="J69" s="668">
        <v>48</v>
      </c>
      <c r="K69" s="668" t="s">
        <v>325</v>
      </c>
      <c r="L69" s="873">
        <v>837.20869354316267</v>
      </c>
    </row>
    <row r="70" spans="1:12" ht="23.25" x14ac:dyDescent="0.2">
      <c r="A70" s="1034"/>
      <c r="B70" s="936" t="s">
        <v>262</v>
      </c>
      <c r="C70" s="1000"/>
      <c r="D70" s="837" t="s">
        <v>260</v>
      </c>
      <c r="E70" s="668">
        <v>72004</v>
      </c>
      <c r="F70" s="911" t="s">
        <v>100</v>
      </c>
      <c r="G70" s="982" t="s">
        <v>120</v>
      </c>
      <c r="H70" s="668">
        <v>30</v>
      </c>
      <c r="I70" s="668" t="s">
        <v>324</v>
      </c>
      <c r="J70" s="668">
        <v>48</v>
      </c>
      <c r="K70" s="668" t="s">
        <v>325</v>
      </c>
      <c r="L70" s="873">
        <v>889.09263643200018</v>
      </c>
    </row>
    <row r="71" spans="1:12" ht="23.25" x14ac:dyDescent="0.2">
      <c r="A71" s="1034"/>
      <c r="B71" s="936" t="s">
        <v>262</v>
      </c>
      <c r="C71" s="1000"/>
      <c r="D71" s="837" t="s">
        <v>260</v>
      </c>
      <c r="E71" s="668">
        <v>72005</v>
      </c>
      <c r="F71" s="911" t="s">
        <v>101</v>
      </c>
      <c r="G71" s="982" t="s">
        <v>121</v>
      </c>
      <c r="H71" s="668">
        <v>30</v>
      </c>
      <c r="I71" s="668" t="s">
        <v>324</v>
      </c>
      <c r="J71" s="668">
        <v>48</v>
      </c>
      <c r="K71" s="668" t="s">
        <v>325</v>
      </c>
      <c r="L71" s="873">
        <v>1083.1655410909837</v>
      </c>
    </row>
    <row r="72" spans="1:12" ht="23.25" x14ac:dyDescent="0.2">
      <c r="A72" s="1034"/>
      <c r="B72" s="936" t="s">
        <v>262</v>
      </c>
      <c r="C72" s="1000"/>
      <c r="D72" s="837" t="s">
        <v>260</v>
      </c>
      <c r="E72" s="668">
        <v>72006</v>
      </c>
      <c r="F72" s="911" t="s">
        <v>124</v>
      </c>
      <c r="G72" s="982" t="s">
        <v>105</v>
      </c>
      <c r="H72" s="668">
        <v>30</v>
      </c>
      <c r="I72" s="668" t="s">
        <v>324</v>
      </c>
      <c r="J72" s="668">
        <v>48</v>
      </c>
      <c r="K72" s="668" t="s">
        <v>325</v>
      </c>
      <c r="L72" s="873">
        <v>930.19794667800011</v>
      </c>
    </row>
    <row r="73" spans="1:12" ht="23.25" x14ac:dyDescent="0.2">
      <c r="A73" s="1034"/>
      <c r="B73" s="936" t="s">
        <v>259</v>
      </c>
      <c r="C73" s="998"/>
      <c r="D73" s="837" t="s">
        <v>260</v>
      </c>
      <c r="E73" s="668">
        <v>72301</v>
      </c>
      <c r="F73" s="911" t="s">
        <v>239</v>
      </c>
      <c r="G73" s="982" t="s">
        <v>25</v>
      </c>
      <c r="H73" s="668">
        <v>30</v>
      </c>
      <c r="I73" s="668" t="s">
        <v>324</v>
      </c>
      <c r="J73" s="841">
        <v>50</v>
      </c>
      <c r="K73" s="668" t="s">
        <v>325</v>
      </c>
      <c r="L73" s="873">
        <v>1333.4520307499999</v>
      </c>
    </row>
    <row r="74" spans="1:12" ht="23.25" x14ac:dyDescent="0.2">
      <c r="A74" s="1034"/>
      <c r="B74" s="936" t="s">
        <v>259</v>
      </c>
      <c r="C74" s="998"/>
      <c r="D74" s="837" t="s">
        <v>260</v>
      </c>
      <c r="E74" s="668">
        <v>72302</v>
      </c>
      <c r="F74" s="911" t="s">
        <v>240</v>
      </c>
      <c r="G74" s="982" t="s">
        <v>26</v>
      </c>
      <c r="H74" s="668">
        <v>30</v>
      </c>
      <c r="I74" s="668" t="s">
        <v>324</v>
      </c>
      <c r="J74" s="841">
        <v>50</v>
      </c>
      <c r="K74" s="668" t="s">
        <v>325</v>
      </c>
      <c r="L74" s="873">
        <v>1146.0626414999999</v>
      </c>
    </row>
    <row r="75" spans="1:12" ht="23.25" x14ac:dyDescent="0.2">
      <c r="A75" s="1034"/>
      <c r="B75" s="936" t="s">
        <v>259</v>
      </c>
      <c r="C75" s="998"/>
      <c r="D75" s="837" t="s">
        <v>260</v>
      </c>
      <c r="E75" s="668">
        <v>72303</v>
      </c>
      <c r="F75" s="911" t="s">
        <v>241</v>
      </c>
      <c r="G75" s="982" t="s">
        <v>27</v>
      </c>
      <c r="H75" s="668">
        <v>30</v>
      </c>
      <c r="I75" s="668" t="s">
        <v>324</v>
      </c>
      <c r="J75" s="841">
        <v>50</v>
      </c>
      <c r="K75" s="668" t="s">
        <v>325</v>
      </c>
      <c r="L75" s="873">
        <v>1135.1994885000001</v>
      </c>
    </row>
    <row r="76" spans="1:12" ht="23.25" x14ac:dyDescent="0.2">
      <c r="A76" s="1034"/>
      <c r="B76" s="936" t="s">
        <v>259</v>
      </c>
      <c r="C76" s="998"/>
      <c r="D76" s="837" t="s">
        <v>260</v>
      </c>
      <c r="E76" s="668">
        <v>72304</v>
      </c>
      <c r="F76" s="911" t="s">
        <v>242</v>
      </c>
      <c r="G76" s="982" t="s">
        <v>28</v>
      </c>
      <c r="H76" s="668">
        <v>30</v>
      </c>
      <c r="I76" s="668" t="s">
        <v>324</v>
      </c>
      <c r="J76" s="841">
        <v>50</v>
      </c>
      <c r="K76" s="668" t="s">
        <v>325</v>
      </c>
      <c r="L76" s="873">
        <v>1134.8921174451052</v>
      </c>
    </row>
    <row r="77" spans="1:12" ht="23.25" x14ac:dyDescent="0.2">
      <c r="A77" s="1034"/>
      <c r="B77" s="936" t="s">
        <v>259</v>
      </c>
      <c r="C77" s="998"/>
      <c r="D77" s="837" t="s">
        <v>260</v>
      </c>
      <c r="E77" s="668">
        <v>72305</v>
      </c>
      <c r="F77" s="911" t="s">
        <v>243</v>
      </c>
      <c r="G77" s="982" t="s">
        <v>29</v>
      </c>
      <c r="H77" s="668">
        <v>30</v>
      </c>
      <c r="I77" s="668" t="s">
        <v>324</v>
      </c>
      <c r="J77" s="841">
        <v>50</v>
      </c>
      <c r="K77" s="668" t="s">
        <v>325</v>
      </c>
      <c r="L77" s="873">
        <v>1150.8398794778186</v>
      </c>
    </row>
    <row r="78" spans="1:12" ht="23.25" x14ac:dyDescent="0.2">
      <c r="A78" s="1034"/>
      <c r="B78" s="936" t="s">
        <v>262</v>
      </c>
      <c r="C78" s="998"/>
      <c r="D78" s="837" t="s">
        <v>260</v>
      </c>
      <c r="E78" s="668">
        <v>72306</v>
      </c>
      <c r="F78" s="911" t="s">
        <v>244</v>
      </c>
      <c r="G78" s="982" t="s">
        <v>30</v>
      </c>
      <c r="H78" s="668">
        <v>30</v>
      </c>
      <c r="I78" s="668" t="s">
        <v>324</v>
      </c>
      <c r="J78" s="841">
        <v>50</v>
      </c>
      <c r="K78" s="668" t="s">
        <v>325</v>
      </c>
      <c r="L78" s="873">
        <v>1319.0849343221466</v>
      </c>
    </row>
    <row r="79" spans="1:12" ht="23.25" x14ac:dyDescent="0.2">
      <c r="A79" s="1034"/>
      <c r="B79" s="936" t="s">
        <v>262</v>
      </c>
      <c r="C79" s="998"/>
      <c r="D79" s="837" t="s">
        <v>260</v>
      </c>
      <c r="E79" s="668">
        <v>72307</v>
      </c>
      <c r="F79" s="911" t="s">
        <v>245</v>
      </c>
      <c r="G79" s="982" t="s">
        <v>31</v>
      </c>
      <c r="H79" s="668">
        <v>30</v>
      </c>
      <c r="I79" s="668" t="s">
        <v>324</v>
      </c>
      <c r="J79" s="841">
        <v>50</v>
      </c>
      <c r="K79" s="668" t="s">
        <v>325</v>
      </c>
      <c r="L79" s="873">
        <v>1358.9312467499999</v>
      </c>
    </row>
    <row r="80" spans="1:12" ht="23.25" x14ac:dyDescent="0.2">
      <c r="A80" s="1034"/>
      <c r="B80" s="936" t="s">
        <v>259</v>
      </c>
      <c r="C80" s="998"/>
      <c r="D80" s="837" t="s">
        <v>260</v>
      </c>
      <c r="E80" s="668">
        <v>72308</v>
      </c>
      <c r="F80" s="911" t="s">
        <v>246</v>
      </c>
      <c r="G80" s="982" t="s">
        <v>32</v>
      </c>
      <c r="H80" s="668">
        <v>30</v>
      </c>
      <c r="I80" s="668" t="s">
        <v>324</v>
      </c>
      <c r="J80" s="841">
        <v>50</v>
      </c>
      <c r="K80" s="668" t="s">
        <v>325</v>
      </c>
      <c r="L80" s="873">
        <v>1403.6562260138021</v>
      </c>
    </row>
    <row r="81" spans="1:12" ht="23.25" x14ac:dyDescent="0.2">
      <c r="A81" s="1034"/>
      <c r="B81" s="936" t="s">
        <v>262</v>
      </c>
      <c r="C81" s="998"/>
      <c r="D81" s="837" t="s">
        <v>260</v>
      </c>
      <c r="E81" s="668">
        <v>72309</v>
      </c>
      <c r="F81" s="911" t="s">
        <v>247</v>
      </c>
      <c r="G81" s="982" t="s">
        <v>33</v>
      </c>
      <c r="H81" s="668">
        <v>30</v>
      </c>
      <c r="I81" s="668" t="s">
        <v>324</v>
      </c>
      <c r="J81" s="841">
        <v>50</v>
      </c>
      <c r="K81" s="668" t="s">
        <v>325</v>
      </c>
      <c r="L81" s="873">
        <v>1170.5047357500002</v>
      </c>
    </row>
    <row r="82" spans="1:12" ht="23.25" x14ac:dyDescent="0.2">
      <c r="A82" s="1034"/>
      <c r="B82" s="936" t="s">
        <v>262</v>
      </c>
      <c r="C82" s="998"/>
      <c r="D82" s="837" t="s">
        <v>260</v>
      </c>
      <c r="E82" s="668">
        <v>72312</v>
      </c>
      <c r="F82" s="911" t="s">
        <v>248</v>
      </c>
      <c r="G82" s="982" t="s">
        <v>34</v>
      </c>
      <c r="H82" s="668">
        <v>30</v>
      </c>
      <c r="I82" s="668" t="s">
        <v>324</v>
      </c>
      <c r="J82" s="841">
        <v>50</v>
      </c>
      <c r="K82" s="668" t="s">
        <v>325</v>
      </c>
      <c r="L82" s="873">
        <v>1204.4520888749998</v>
      </c>
    </row>
    <row r="83" spans="1:12" ht="23.25" x14ac:dyDescent="0.2">
      <c r="A83" s="1034"/>
      <c r="B83" s="936" t="s">
        <v>262</v>
      </c>
      <c r="C83" s="998"/>
      <c r="D83" s="837" t="s">
        <v>260</v>
      </c>
      <c r="E83" s="668">
        <v>72315</v>
      </c>
      <c r="F83" s="911" t="s">
        <v>249</v>
      </c>
      <c r="G83" s="982" t="s">
        <v>35</v>
      </c>
      <c r="H83" s="668">
        <v>30</v>
      </c>
      <c r="I83" s="668" t="s">
        <v>324</v>
      </c>
      <c r="J83" s="841">
        <v>50</v>
      </c>
      <c r="K83" s="668" t="s">
        <v>325</v>
      </c>
      <c r="L83" s="873">
        <v>1203.5572696550444</v>
      </c>
    </row>
    <row r="84" spans="1:12" ht="25.5" x14ac:dyDescent="0.2">
      <c r="A84" s="1034"/>
      <c r="B84" s="936" t="s">
        <v>262</v>
      </c>
      <c r="C84" s="998"/>
      <c r="D84" s="837" t="s">
        <v>260</v>
      </c>
      <c r="E84" s="1003">
        <v>72732</v>
      </c>
      <c r="F84" s="1035" t="s">
        <v>314</v>
      </c>
      <c r="G84" s="1005" t="s">
        <v>315</v>
      </c>
      <c r="H84" s="668">
        <v>25</v>
      </c>
      <c r="I84" s="668" t="s">
        <v>324</v>
      </c>
      <c r="J84" s="668">
        <v>48</v>
      </c>
      <c r="K84" s="668" t="s">
        <v>325</v>
      </c>
      <c r="L84" s="873">
        <v>2600.0039999999999</v>
      </c>
    </row>
    <row r="85" spans="1:12" ht="25.5" x14ac:dyDescent="0.2">
      <c r="A85" s="1034"/>
      <c r="B85" s="936" t="s">
        <v>262</v>
      </c>
      <c r="C85" s="998"/>
      <c r="D85" s="837" t="s">
        <v>260</v>
      </c>
      <c r="E85" s="1003">
        <v>72733</v>
      </c>
      <c r="F85" s="1035" t="s">
        <v>316</v>
      </c>
      <c r="G85" s="982" t="s">
        <v>317</v>
      </c>
      <c r="H85" s="668">
        <v>25</v>
      </c>
      <c r="I85" s="668" t="s">
        <v>324</v>
      </c>
      <c r="J85" s="668">
        <v>48</v>
      </c>
      <c r="K85" s="668" t="s">
        <v>325</v>
      </c>
      <c r="L85" s="873">
        <v>2587.0319999999997</v>
      </c>
    </row>
    <row r="86" spans="1:12" ht="25.5" x14ac:dyDescent="0.2">
      <c r="A86" s="1034"/>
      <c r="B86" s="936" t="s">
        <v>262</v>
      </c>
      <c r="C86" s="998"/>
      <c r="D86" s="837" t="s">
        <v>260</v>
      </c>
      <c r="E86" s="1003">
        <v>72734</v>
      </c>
      <c r="F86" s="1035" t="s">
        <v>302</v>
      </c>
      <c r="G86" s="982" t="s">
        <v>303</v>
      </c>
      <c r="H86" s="668">
        <v>25</v>
      </c>
      <c r="I86" s="668" t="s">
        <v>324</v>
      </c>
      <c r="J86" s="668">
        <v>48</v>
      </c>
      <c r="K86" s="668" t="s">
        <v>325</v>
      </c>
      <c r="L86" s="873">
        <v>2775.2287500000002</v>
      </c>
    </row>
    <row r="87" spans="1:12" ht="25.5" x14ac:dyDescent="0.2">
      <c r="A87" s="1034"/>
      <c r="B87" s="936" t="s">
        <v>262</v>
      </c>
      <c r="C87" s="998"/>
      <c r="D87" s="837" t="s">
        <v>260</v>
      </c>
      <c r="E87" s="1003">
        <v>72735</v>
      </c>
      <c r="F87" s="1035" t="s">
        <v>304</v>
      </c>
      <c r="G87" s="982" t="s">
        <v>305</v>
      </c>
      <c r="H87" s="668">
        <v>25</v>
      </c>
      <c r="I87" s="668" t="s">
        <v>324</v>
      </c>
      <c r="J87" s="668">
        <v>48</v>
      </c>
      <c r="K87" s="668" t="s">
        <v>325</v>
      </c>
      <c r="L87" s="873">
        <v>2415.6028135161641</v>
      </c>
    </row>
    <row r="88" spans="1:12" ht="25.5" x14ac:dyDescent="0.2">
      <c r="A88" s="1034"/>
      <c r="B88" s="936" t="s">
        <v>262</v>
      </c>
      <c r="C88" s="998"/>
      <c r="D88" s="837" t="s">
        <v>260</v>
      </c>
      <c r="E88" s="1003">
        <v>72811</v>
      </c>
      <c r="F88" s="1035" t="s">
        <v>306</v>
      </c>
      <c r="G88" s="982" t="s">
        <v>307</v>
      </c>
      <c r="H88" s="668">
        <v>25</v>
      </c>
      <c r="I88" s="668" t="s">
        <v>324</v>
      </c>
      <c r="J88" s="668">
        <v>48</v>
      </c>
      <c r="K88" s="668" t="s">
        <v>325</v>
      </c>
      <c r="L88" s="873">
        <v>2499.9959999999996</v>
      </c>
    </row>
    <row r="89" spans="1:12" ht="25.5" x14ac:dyDescent="0.2">
      <c r="A89" s="1034"/>
      <c r="B89" s="936" t="s">
        <v>262</v>
      </c>
      <c r="C89" s="998"/>
      <c r="D89" s="837" t="s">
        <v>260</v>
      </c>
      <c r="E89" s="1003">
        <v>72813</v>
      </c>
      <c r="F89" s="1035" t="s">
        <v>308</v>
      </c>
      <c r="G89" s="1005" t="s">
        <v>309</v>
      </c>
      <c r="H89" s="668">
        <v>25</v>
      </c>
      <c r="I89" s="668" t="s">
        <v>324</v>
      </c>
      <c r="J89" s="668">
        <v>48</v>
      </c>
      <c r="K89" s="668" t="s">
        <v>325</v>
      </c>
      <c r="L89" s="873">
        <v>2596.0252499999997</v>
      </c>
    </row>
    <row r="90" spans="1:12" ht="25.5" x14ac:dyDescent="0.2">
      <c r="A90" s="1034"/>
      <c r="B90" s="936" t="s">
        <v>262</v>
      </c>
      <c r="C90" s="998"/>
      <c r="D90" s="837" t="s">
        <v>260</v>
      </c>
      <c r="E90" s="1003">
        <v>72819</v>
      </c>
      <c r="F90" s="1035" t="s">
        <v>310</v>
      </c>
      <c r="G90" s="982" t="s">
        <v>311</v>
      </c>
      <c r="H90" s="668">
        <v>25</v>
      </c>
      <c r="I90" s="668" t="s">
        <v>324</v>
      </c>
      <c r="J90" s="668">
        <v>48</v>
      </c>
      <c r="K90" s="668" t="s">
        <v>325</v>
      </c>
      <c r="L90" s="873">
        <v>3024.6119999999996</v>
      </c>
    </row>
    <row r="91" spans="1:12" ht="25.5" x14ac:dyDescent="0.2">
      <c r="A91" s="1034"/>
      <c r="B91" s="936" t="s">
        <v>262</v>
      </c>
      <c r="C91" s="998"/>
      <c r="D91" s="837" t="s">
        <v>260</v>
      </c>
      <c r="E91" s="1003">
        <v>72812</v>
      </c>
      <c r="F91" s="1035" t="s">
        <v>312</v>
      </c>
      <c r="G91" s="982" t="s">
        <v>313</v>
      </c>
      <c r="H91" s="668">
        <v>25</v>
      </c>
      <c r="I91" s="668" t="s">
        <v>324</v>
      </c>
      <c r="J91" s="668">
        <v>48</v>
      </c>
      <c r="K91" s="668" t="s">
        <v>325</v>
      </c>
      <c r="L91" s="873">
        <v>2501.8952480585626</v>
      </c>
    </row>
    <row r="92" spans="1:12" ht="23.25" x14ac:dyDescent="0.2">
      <c r="A92" s="1034"/>
      <c r="B92" s="936" t="s">
        <v>262</v>
      </c>
      <c r="C92" s="1000"/>
      <c r="D92" s="837" t="s">
        <v>260</v>
      </c>
      <c r="E92" s="668">
        <v>72331</v>
      </c>
      <c r="F92" s="911" t="s">
        <v>36</v>
      </c>
      <c r="G92" s="982" t="s">
        <v>137</v>
      </c>
      <c r="H92" s="668">
        <v>17.5</v>
      </c>
      <c r="I92" s="668" t="s">
        <v>324</v>
      </c>
      <c r="J92" s="668">
        <v>55</v>
      </c>
      <c r="K92" s="668" t="s">
        <v>325</v>
      </c>
      <c r="L92" s="873">
        <v>817.99059047638673</v>
      </c>
    </row>
    <row r="93" spans="1:12" ht="23.25" x14ac:dyDescent="0.2">
      <c r="A93" s="1034"/>
      <c r="B93" s="936" t="s">
        <v>262</v>
      </c>
      <c r="C93" s="1000"/>
      <c r="D93" s="837" t="s">
        <v>260</v>
      </c>
      <c r="E93" s="668">
        <v>72383</v>
      </c>
      <c r="F93" s="911" t="s">
        <v>37</v>
      </c>
      <c r="G93" s="982" t="s">
        <v>38</v>
      </c>
      <c r="H93" s="668">
        <v>40</v>
      </c>
      <c r="I93" s="668" t="s">
        <v>324</v>
      </c>
      <c r="J93" s="668">
        <v>40</v>
      </c>
      <c r="K93" s="668" t="s">
        <v>325</v>
      </c>
      <c r="L93" s="873">
        <v>615.36566699999992</v>
      </c>
    </row>
    <row r="94" spans="1:12" ht="24" thickBot="1" x14ac:dyDescent="0.25">
      <c r="A94" s="1034"/>
      <c r="B94" s="1040" t="s">
        <v>261</v>
      </c>
      <c r="C94" s="1041"/>
      <c r="D94" s="847" t="s">
        <v>260</v>
      </c>
      <c r="E94" s="826">
        <v>72324</v>
      </c>
      <c r="F94" s="1019" t="s">
        <v>39</v>
      </c>
      <c r="G94" s="827" t="s">
        <v>40</v>
      </c>
      <c r="H94" s="826">
        <v>25</v>
      </c>
      <c r="I94" s="826" t="s">
        <v>324</v>
      </c>
      <c r="J94" s="826">
        <v>48</v>
      </c>
      <c r="K94" s="826" t="s">
        <v>325</v>
      </c>
      <c r="L94" s="904">
        <v>340.83239999999995</v>
      </c>
    </row>
    <row r="95" spans="1:12" ht="21" customHeight="1" thickBot="1" x14ac:dyDescent="0.25">
      <c r="B95" s="650" t="s">
        <v>297</v>
      </c>
      <c r="C95" s="650"/>
      <c r="D95" s="650"/>
      <c r="E95" s="650"/>
      <c r="F95" s="651"/>
      <c r="G95" s="651"/>
      <c r="H95" s="651"/>
      <c r="I95" s="651"/>
      <c r="J95" s="651"/>
      <c r="K95" s="651"/>
      <c r="L95" s="986"/>
    </row>
    <row r="96" spans="1:12" ht="23.25" x14ac:dyDescent="0.2">
      <c r="B96" s="983" t="s">
        <v>259</v>
      </c>
      <c r="C96" s="1042"/>
      <c r="D96" s="949" t="s">
        <v>260</v>
      </c>
      <c r="E96" s="1043">
        <v>72157</v>
      </c>
      <c r="F96" s="969" t="s">
        <v>80</v>
      </c>
      <c r="G96" s="1044" t="s">
        <v>93</v>
      </c>
      <c r="H96" s="824">
        <v>25</v>
      </c>
      <c r="I96" s="824" t="s">
        <v>324</v>
      </c>
      <c r="J96" s="824">
        <v>48</v>
      </c>
      <c r="K96" s="824" t="s">
        <v>325</v>
      </c>
      <c r="L96" s="896">
        <v>549.56477527751815</v>
      </c>
    </row>
    <row r="97" spans="2:12" customFormat="1" ht="23.25" customHeight="1" x14ac:dyDescent="0.2">
      <c r="B97" s="836" t="s">
        <v>262</v>
      </c>
      <c r="C97" s="1031"/>
      <c r="D97" s="837" t="s">
        <v>260</v>
      </c>
      <c r="E97" s="1032">
        <v>72158</v>
      </c>
      <c r="F97" s="911" t="s">
        <v>81</v>
      </c>
      <c r="G97" s="945" t="s">
        <v>92</v>
      </c>
      <c r="H97" s="668">
        <v>25</v>
      </c>
      <c r="I97" s="668" t="s">
        <v>324</v>
      </c>
      <c r="J97" s="668">
        <v>48</v>
      </c>
      <c r="K97" s="668" t="s">
        <v>325</v>
      </c>
      <c r="L97" s="873">
        <v>494.02779162079969</v>
      </c>
    </row>
    <row r="98" spans="2:12" ht="23.25" x14ac:dyDescent="0.2">
      <c r="B98" s="836" t="s">
        <v>259</v>
      </c>
      <c r="C98" s="1031"/>
      <c r="D98" s="837" t="s">
        <v>260</v>
      </c>
      <c r="E98" s="1032">
        <v>72159</v>
      </c>
      <c r="F98" s="911" t="s">
        <v>82</v>
      </c>
      <c r="G98" s="945" t="s">
        <v>91</v>
      </c>
      <c r="H98" s="668">
        <v>25</v>
      </c>
      <c r="I98" s="668" t="s">
        <v>324</v>
      </c>
      <c r="J98" s="668">
        <v>48</v>
      </c>
      <c r="K98" s="668" t="s">
        <v>325</v>
      </c>
      <c r="L98" s="873">
        <v>592.14358723128657</v>
      </c>
    </row>
    <row r="99" spans="2:12" customFormat="1" ht="23.25" customHeight="1" x14ac:dyDescent="0.2">
      <c r="B99" s="836" t="s">
        <v>262</v>
      </c>
      <c r="C99" s="1031"/>
      <c r="D99" s="837" t="s">
        <v>260</v>
      </c>
      <c r="E99" s="1032">
        <v>72178</v>
      </c>
      <c r="F99" s="911" t="s">
        <v>83</v>
      </c>
      <c r="G99" s="945" t="s">
        <v>94</v>
      </c>
      <c r="H99" s="668">
        <v>25</v>
      </c>
      <c r="I99" s="668" t="s">
        <v>324</v>
      </c>
      <c r="J99" s="668">
        <v>48</v>
      </c>
      <c r="K99" s="668" t="s">
        <v>325</v>
      </c>
      <c r="L99" s="873">
        <v>567.74240188934778</v>
      </c>
    </row>
    <row r="100" spans="2:12" customFormat="1" ht="21" customHeight="1" x14ac:dyDescent="0.2">
      <c r="B100" s="836" t="s">
        <v>259</v>
      </c>
      <c r="C100" s="1031"/>
      <c r="D100" s="837" t="s">
        <v>260</v>
      </c>
      <c r="E100" s="1032">
        <v>72179</v>
      </c>
      <c r="F100" s="911" t="s">
        <v>84</v>
      </c>
      <c r="G100" s="945" t="s">
        <v>95</v>
      </c>
      <c r="H100" s="668">
        <v>25</v>
      </c>
      <c r="I100" s="668" t="s">
        <v>324</v>
      </c>
      <c r="J100" s="668">
        <v>48</v>
      </c>
      <c r="K100" s="668" t="s">
        <v>325</v>
      </c>
      <c r="L100" s="873">
        <v>679.99883581857137</v>
      </c>
    </row>
    <row r="101" spans="2:12" customFormat="1" ht="29.25" customHeight="1" x14ac:dyDescent="0.2">
      <c r="B101" s="836" t="s">
        <v>259</v>
      </c>
      <c r="C101" s="1031"/>
      <c r="D101" s="837" t="s">
        <v>260</v>
      </c>
      <c r="E101" s="1032">
        <v>72721</v>
      </c>
      <c r="F101" s="911" t="s">
        <v>104</v>
      </c>
      <c r="G101" s="945" t="s">
        <v>119</v>
      </c>
      <c r="H101" s="668">
        <v>25</v>
      </c>
      <c r="I101" s="668" t="s">
        <v>324</v>
      </c>
      <c r="J101" s="668">
        <v>48</v>
      </c>
      <c r="K101" s="668" t="s">
        <v>325</v>
      </c>
      <c r="L101" s="873">
        <v>730.48997339448067</v>
      </c>
    </row>
    <row r="102" spans="2:12" ht="23.25" x14ac:dyDescent="0.2">
      <c r="B102" s="836" t="s">
        <v>259</v>
      </c>
      <c r="C102" s="1031"/>
      <c r="D102" s="837" t="s">
        <v>260</v>
      </c>
      <c r="E102" s="1032">
        <v>72748</v>
      </c>
      <c r="F102" s="911" t="s">
        <v>117</v>
      </c>
      <c r="G102" s="1033" t="s">
        <v>126</v>
      </c>
      <c r="H102" s="668">
        <v>20</v>
      </c>
      <c r="I102" s="668" t="s">
        <v>324</v>
      </c>
      <c r="J102" s="668">
        <v>50</v>
      </c>
      <c r="K102" s="668" t="s">
        <v>325</v>
      </c>
      <c r="L102" s="873">
        <v>631.88571428571424</v>
      </c>
    </row>
    <row r="103" spans="2:12" ht="24" thickBot="1" x14ac:dyDescent="0.25">
      <c r="B103" s="1036" t="s">
        <v>261</v>
      </c>
      <c r="C103" s="1037"/>
      <c r="D103" s="847" t="s">
        <v>260</v>
      </c>
      <c r="E103" s="1038">
        <v>72453</v>
      </c>
      <c r="F103" s="828" t="s">
        <v>163</v>
      </c>
      <c r="G103" s="947" t="s">
        <v>164</v>
      </c>
      <c r="H103" s="826">
        <v>20</v>
      </c>
      <c r="I103" s="826" t="s">
        <v>324</v>
      </c>
      <c r="J103" s="826">
        <v>50</v>
      </c>
      <c r="K103" s="826" t="s">
        <v>325</v>
      </c>
      <c r="L103" s="904">
        <v>782.46857142857141</v>
      </c>
    </row>
    <row r="104" spans="2:12" s="80" customFormat="1" ht="21" thickBot="1" x14ac:dyDescent="0.35">
      <c r="B104" s="649" t="s">
        <v>185</v>
      </c>
      <c r="C104" s="650"/>
      <c r="D104" s="650"/>
      <c r="E104" s="650"/>
      <c r="F104" s="654"/>
      <c r="G104" s="655"/>
      <c r="H104" s="654"/>
      <c r="I104" s="654"/>
      <c r="J104" s="654"/>
      <c r="K104" s="654"/>
      <c r="L104" s="1039"/>
    </row>
    <row r="105" spans="2:12" ht="24" thickBot="1" x14ac:dyDescent="0.4">
      <c r="B105" s="834" t="s">
        <v>259</v>
      </c>
      <c r="C105" s="845" t="s">
        <v>263</v>
      </c>
      <c r="D105" s="835"/>
      <c r="E105" s="1027">
        <v>72045</v>
      </c>
      <c r="F105" s="1028" t="s">
        <v>186</v>
      </c>
      <c r="G105" s="1029" t="s">
        <v>188</v>
      </c>
      <c r="H105" s="1027">
        <v>12.5</v>
      </c>
      <c r="I105" s="1030" t="s">
        <v>326</v>
      </c>
      <c r="J105" s="42">
        <v>60</v>
      </c>
      <c r="K105" s="1030" t="s">
        <v>325</v>
      </c>
      <c r="L105" s="865">
        <v>1748.6876249999998</v>
      </c>
    </row>
    <row r="106" spans="2:12" s="80" customFormat="1" ht="20.25" x14ac:dyDescent="0.3">
      <c r="B106" s="849" t="s">
        <v>147</v>
      </c>
      <c r="C106" s="248"/>
      <c r="D106" s="248"/>
      <c r="E106" s="248"/>
      <c r="F106" s="987"/>
      <c r="G106" s="988"/>
      <c r="H106" s="987"/>
      <c r="I106" s="987"/>
      <c r="J106" s="989"/>
      <c r="K106" s="987"/>
      <c r="L106" s="990"/>
    </row>
    <row r="107" spans="2:12" ht="23.25" x14ac:dyDescent="0.2">
      <c r="B107" s="999" t="s">
        <v>261</v>
      </c>
      <c r="C107" s="998"/>
      <c r="D107" s="837" t="s">
        <v>260</v>
      </c>
      <c r="E107" s="668">
        <v>72337</v>
      </c>
      <c r="F107" s="911" t="s">
        <v>41</v>
      </c>
      <c r="G107" s="982" t="s">
        <v>187</v>
      </c>
      <c r="H107" s="981">
        <v>40</v>
      </c>
      <c r="I107" s="668" t="s">
        <v>324</v>
      </c>
      <c r="J107" s="668">
        <v>40</v>
      </c>
      <c r="K107" s="668" t="s">
        <v>325</v>
      </c>
      <c r="L107" s="873">
        <v>579.54055930312506</v>
      </c>
    </row>
    <row r="108" spans="2:12" ht="23.25" x14ac:dyDescent="0.2">
      <c r="B108" s="936" t="s">
        <v>262</v>
      </c>
      <c r="C108" s="1000"/>
      <c r="D108" s="837" t="s">
        <v>260</v>
      </c>
      <c r="E108" s="668">
        <v>72321</v>
      </c>
      <c r="F108" s="911" t="s">
        <v>42</v>
      </c>
      <c r="G108" s="982" t="s">
        <v>43</v>
      </c>
      <c r="H108" s="668">
        <v>40</v>
      </c>
      <c r="I108" s="668" t="s">
        <v>324</v>
      </c>
      <c r="J108" s="668">
        <v>40</v>
      </c>
      <c r="K108" s="668" t="s">
        <v>325</v>
      </c>
      <c r="L108" s="873">
        <v>543.28914794546597</v>
      </c>
    </row>
    <row r="109" spans="2:12" ht="23.25" x14ac:dyDescent="0.2">
      <c r="B109" s="936" t="s">
        <v>259</v>
      </c>
      <c r="C109" s="837" t="s">
        <v>263</v>
      </c>
      <c r="D109" s="837"/>
      <c r="E109" s="668">
        <v>72338</v>
      </c>
      <c r="F109" s="911" t="s">
        <v>44</v>
      </c>
      <c r="G109" s="982" t="s">
        <v>1751</v>
      </c>
      <c r="H109" s="668">
        <v>25</v>
      </c>
      <c r="I109" s="668" t="s">
        <v>324</v>
      </c>
      <c r="J109" s="668">
        <v>48</v>
      </c>
      <c r="K109" s="668" t="s">
        <v>325</v>
      </c>
      <c r="L109" s="873">
        <v>942.20827088917372</v>
      </c>
    </row>
    <row r="110" spans="2:12" s="80" customFormat="1" ht="20.25" x14ac:dyDescent="0.3">
      <c r="B110" s="996" t="s">
        <v>148</v>
      </c>
      <c r="C110" s="255"/>
      <c r="D110" s="255"/>
      <c r="E110" s="255"/>
      <c r="F110" s="256"/>
      <c r="G110" s="997"/>
      <c r="H110" s="256"/>
      <c r="I110" s="256"/>
      <c r="J110" s="502"/>
      <c r="K110" s="256"/>
      <c r="L110" s="501"/>
    </row>
    <row r="111" spans="2:12" ht="23.25" x14ac:dyDescent="0.2">
      <c r="B111" s="936" t="s">
        <v>259</v>
      </c>
      <c r="C111" s="837" t="s">
        <v>263</v>
      </c>
      <c r="D111" s="837"/>
      <c r="E111" s="668">
        <v>72379</v>
      </c>
      <c r="F111" s="911" t="s">
        <v>45</v>
      </c>
      <c r="G111" s="982" t="s">
        <v>46</v>
      </c>
      <c r="H111" s="668">
        <v>25</v>
      </c>
      <c r="I111" s="668" t="s">
        <v>324</v>
      </c>
      <c r="J111" s="668">
        <v>48</v>
      </c>
      <c r="K111" s="668" t="s">
        <v>325</v>
      </c>
      <c r="L111" s="873">
        <v>1531.5422850000002</v>
      </c>
    </row>
    <row r="112" spans="2:12" s="80" customFormat="1" ht="20.25" x14ac:dyDescent="0.3">
      <c r="B112" s="996" t="s">
        <v>155</v>
      </c>
      <c r="C112" s="255"/>
      <c r="D112" s="255"/>
      <c r="E112" s="255"/>
      <c r="F112" s="256"/>
      <c r="G112" s="997"/>
      <c r="H112" s="256"/>
      <c r="I112" s="256"/>
      <c r="J112" s="502"/>
      <c r="K112" s="256"/>
      <c r="L112" s="501"/>
    </row>
    <row r="113" spans="2:12" ht="31.5" customHeight="1" x14ac:dyDescent="0.2">
      <c r="B113" s="836" t="s">
        <v>262</v>
      </c>
      <c r="C113" s="837" t="s">
        <v>263</v>
      </c>
      <c r="D113" s="837"/>
      <c r="E113" s="668">
        <v>72371</v>
      </c>
      <c r="F113" s="911" t="s">
        <v>7</v>
      </c>
      <c r="G113" s="982" t="s">
        <v>8</v>
      </c>
      <c r="H113" s="981">
        <v>30</v>
      </c>
      <c r="I113" s="668" t="s">
        <v>324</v>
      </c>
      <c r="J113" s="668">
        <v>48</v>
      </c>
      <c r="K113" s="668" t="s">
        <v>325</v>
      </c>
      <c r="L113" s="873">
        <v>740.19389999999999</v>
      </c>
    </row>
    <row r="114" spans="2:12" ht="39.75" customHeight="1" x14ac:dyDescent="0.2">
      <c r="B114" s="1017" t="s">
        <v>261</v>
      </c>
      <c r="C114" s="837"/>
      <c r="D114" s="837" t="s">
        <v>260</v>
      </c>
      <c r="E114" s="668">
        <v>72357</v>
      </c>
      <c r="F114" s="911" t="s">
        <v>255</v>
      </c>
      <c r="G114" s="982" t="s">
        <v>1754</v>
      </c>
      <c r="H114" s="981">
        <v>25</v>
      </c>
      <c r="I114" s="668" t="s">
        <v>324</v>
      </c>
      <c r="J114" s="668">
        <v>40</v>
      </c>
      <c r="K114" s="668" t="s">
        <v>325</v>
      </c>
      <c r="L114" s="873">
        <v>610.20866680858205</v>
      </c>
    </row>
    <row r="115" spans="2:12" ht="24" thickBot="1" x14ac:dyDescent="0.25">
      <c r="B115" s="1018" t="s">
        <v>259</v>
      </c>
      <c r="C115" s="847" t="s">
        <v>263</v>
      </c>
      <c r="D115" s="847"/>
      <c r="E115" s="826">
        <v>72386</v>
      </c>
      <c r="F115" s="1019" t="s">
        <v>107</v>
      </c>
      <c r="G115" s="1020" t="s">
        <v>108</v>
      </c>
      <c r="H115" s="826">
        <v>25</v>
      </c>
      <c r="I115" s="826" t="s">
        <v>324</v>
      </c>
      <c r="J115" s="826">
        <v>48</v>
      </c>
      <c r="K115" s="826" t="s">
        <v>325</v>
      </c>
      <c r="L115" s="904">
        <v>1097.0318358315108</v>
      </c>
    </row>
    <row r="116" spans="2:12" s="334" customFormat="1" ht="21.75" thickBot="1" x14ac:dyDescent="0.4">
      <c r="B116" s="656" t="s">
        <v>717</v>
      </c>
      <c r="C116" s="657"/>
      <c r="D116" s="657"/>
      <c r="E116" s="658"/>
      <c r="F116" s="658"/>
      <c r="G116" s="658"/>
      <c r="H116" s="658"/>
      <c r="I116" s="658"/>
      <c r="J116" s="658"/>
      <c r="K116" s="658"/>
      <c r="L116" s="1026"/>
    </row>
    <row r="117" spans="2:12" s="337" customFormat="1" ht="20.25" x14ac:dyDescent="0.25">
      <c r="B117" s="1021" t="s">
        <v>333</v>
      </c>
      <c r="C117" s="1022" t="s">
        <v>263</v>
      </c>
      <c r="D117" s="1023"/>
      <c r="E117" s="1024">
        <v>12330</v>
      </c>
      <c r="F117" s="969" t="s">
        <v>78</v>
      </c>
      <c r="G117" s="1025" t="s">
        <v>718</v>
      </c>
      <c r="H117" s="1024">
        <v>11.8</v>
      </c>
      <c r="I117" s="891" t="s">
        <v>326</v>
      </c>
      <c r="J117" s="824">
        <v>40</v>
      </c>
      <c r="K117" s="1024" t="s">
        <v>330</v>
      </c>
      <c r="L117" s="896">
        <v>5840.0999999999995</v>
      </c>
    </row>
    <row r="118" spans="2:12" s="337" customFormat="1" ht="20.25" x14ac:dyDescent="0.25">
      <c r="B118" s="1006" t="s">
        <v>333</v>
      </c>
      <c r="C118" s="1009" t="s">
        <v>263</v>
      </c>
      <c r="D118" s="868"/>
      <c r="E118" s="1010">
        <v>12316</v>
      </c>
      <c r="F118" s="911" t="s">
        <v>78</v>
      </c>
      <c r="G118" s="1013" t="s">
        <v>718</v>
      </c>
      <c r="H118" s="1010">
        <v>30</v>
      </c>
      <c r="I118" s="884" t="s">
        <v>326</v>
      </c>
      <c r="J118" s="668">
        <v>30</v>
      </c>
      <c r="K118" s="1010" t="s">
        <v>330</v>
      </c>
      <c r="L118" s="873">
        <v>13938.194117647059</v>
      </c>
    </row>
    <row r="119" spans="2:12" s="80" customFormat="1" ht="20.25" x14ac:dyDescent="0.3">
      <c r="B119" s="996" t="s">
        <v>157</v>
      </c>
      <c r="C119" s="255"/>
      <c r="D119" s="255"/>
      <c r="E119" s="255"/>
      <c r="F119" s="256"/>
      <c r="G119" s="997"/>
      <c r="H119" s="256"/>
      <c r="I119" s="256"/>
      <c r="J119" s="502"/>
      <c r="K119" s="256"/>
      <c r="L119" s="501"/>
    </row>
    <row r="120" spans="2:12" ht="23.25" x14ac:dyDescent="0.3">
      <c r="B120" s="936" t="s">
        <v>259</v>
      </c>
      <c r="C120" s="1014"/>
      <c r="D120" s="1015" t="s">
        <v>260</v>
      </c>
      <c r="E120" s="668">
        <v>72340</v>
      </c>
      <c r="F120" s="911" t="s">
        <v>47</v>
      </c>
      <c r="G120" s="982" t="s">
        <v>138</v>
      </c>
      <c r="H120" s="668">
        <v>25</v>
      </c>
      <c r="I120" s="668" t="s">
        <v>324</v>
      </c>
      <c r="J120" s="668">
        <v>48</v>
      </c>
      <c r="K120" s="668" t="s">
        <v>325</v>
      </c>
      <c r="L120" s="873">
        <v>1312.6143058875002</v>
      </c>
    </row>
    <row r="121" spans="2:12" ht="23.25" x14ac:dyDescent="0.3">
      <c r="B121" s="936" t="s">
        <v>259</v>
      </c>
      <c r="C121" s="1014"/>
      <c r="D121" s="1015" t="s">
        <v>260</v>
      </c>
      <c r="E121" s="668">
        <v>72341</v>
      </c>
      <c r="F121" s="911" t="s">
        <v>48</v>
      </c>
      <c r="G121" s="982" t="s">
        <v>139</v>
      </c>
      <c r="H121" s="668">
        <v>25</v>
      </c>
      <c r="I121" s="668" t="s">
        <v>324</v>
      </c>
      <c r="J121" s="668">
        <v>48</v>
      </c>
      <c r="K121" s="668" t="s">
        <v>325</v>
      </c>
      <c r="L121" s="873">
        <v>2078.4025284750001</v>
      </c>
    </row>
    <row r="122" spans="2:12" ht="23.25" x14ac:dyDescent="0.3">
      <c r="B122" s="999" t="s">
        <v>261</v>
      </c>
      <c r="C122" s="1014"/>
      <c r="D122" s="1015" t="s">
        <v>260</v>
      </c>
      <c r="E122" s="668">
        <v>72373</v>
      </c>
      <c r="F122" s="911" t="s">
        <v>49</v>
      </c>
      <c r="G122" s="982" t="s">
        <v>50</v>
      </c>
      <c r="H122" s="668">
        <v>25</v>
      </c>
      <c r="I122" s="668" t="s">
        <v>324</v>
      </c>
      <c r="J122" s="668">
        <v>48</v>
      </c>
      <c r="K122" s="668" t="s">
        <v>325</v>
      </c>
      <c r="L122" s="873">
        <v>2457.63940422</v>
      </c>
    </row>
    <row r="123" spans="2:12" ht="23.25" x14ac:dyDescent="0.3">
      <c r="B123" s="936" t="s">
        <v>259</v>
      </c>
      <c r="C123" s="837" t="s">
        <v>263</v>
      </c>
      <c r="D123" s="1016"/>
      <c r="E123" s="668">
        <v>72119</v>
      </c>
      <c r="F123" s="911" t="s">
        <v>51</v>
      </c>
      <c r="G123" s="982" t="s">
        <v>52</v>
      </c>
      <c r="H123" s="668">
        <v>10</v>
      </c>
      <c r="I123" s="668" t="s">
        <v>326</v>
      </c>
      <c r="J123" s="668">
        <v>60</v>
      </c>
      <c r="K123" s="668" t="s">
        <v>325</v>
      </c>
      <c r="L123" s="873">
        <v>1002.1849031250001</v>
      </c>
    </row>
    <row r="124" spans="2:12" ht="23.25" x14ac:dyDescent="0.3">
      <c r="B124" s="936" t="s">
        <v>259</v>
      </c>
      <c r="C124" s="837" t="s">
        <v>263</v>
      </c>
      <c r="D124" s="1016"/>
      <c r="E124" s="668">
        <v>72118</v>
      </c>
      <c r="F124" s="911" t="s">
        <v>53</v>
      </c>
      <c r="G124" s="982" t="s">
        <v>54</v>
      </c>
      <c r="H124" s="668">
        <v>10</v>
      </c>
      <c r="I124" s="668" t="s">
        <v>326</v>
      </c>
      <c r="J124" s="668">
        <v>60</v>
      </c>
      <c r="K124" s="668" t="s">
        <v>325</v>
      </c>
      <c r="L124" s="873">
        <v>1525.8006854999996</v>
      </c>
    </row>
    <row r="125" spans="2:12" ht="23.25" x14ac:dyDescent="0.2">
      <c r="B125" s="936" t="s">
        <v>262</v>
      </c>
      <c r="C125" s="837" t="s">
        <v>263</v>
      </c>
      <c r="D125" s="837"/>
      <c r="E125" s="668">
        <v>72449</v>
      </c>
      <c r="F125" s="911" t="s">
        <v>55</v>
      </c>
      <c r="G125" s="982" t="s">
        <v>56</v>
      </c>
      <c r="H125" s="668">
        <v>15</v>
      </c>
      <c r="I125" s="668" t="s">
        <v>326</v>
      </c>
      <c r="J125" s="668">
        <v>44</v>
      </c>
      <c r="K125" s="668" t="s">
        <v>325</v>
      </c>
      <c r="L125" s="873">
        <v>2852.6108428124994</v>
      </c>
    </row>
    <row r="126" spans="2:12" ht="23.25" x14ac:dyDescent="0.2">
      <c r="B126" s="936" t="s">
        <v>259</v>
      </c>
      <c r="C126" s="998"/>
      <c r="D126" s="837" t="s">
        <v>260</v>
      </c>
      <c r="E126" s="668">
        <v>72391</v>
      </c>
      <c r="F126" s="911" t="s">
        <v>57</v>
      </c>
      <c r="G126" s="982" t="s">
        <v>58</v>
      </c>
      <c r="H126" s="668">
        <v>25</v>
      </c>
      <c r="I126" s="668" t="s">
        <v>324</v>
      </c>
      <c r="J126" s="668">
        <v>48</v>
      </c>
      <c r="K126" s="668" t="s">
        <v>325</v>
      </c>
      <c r="L126" s="873">
        <v>1161.0303381633726</v>
      </c>
    </row>
    <row r="127" spans="2:12" ht="23.25" x14ac:dyDescent="0.2">
      <c r="B127" s="936" t="s">
        <v>262</v>
      </c>
      <c r="C127" s="998"/>
      <c r="D127" s="837" t="s">
        <v>260</v>
      </c>
      <c r="E127" s="668">
        <v>72396</v>
      </c>
      <c r="F127" s="911" t="s">
        <v>57</v>
      </c>
      <c r="G127" s="982" t="s">
        <v>59</v>
      </c>
      <c r="H127" s="668">
        <v>25</v>
      </c>
      <c r="I127" s="668" t="s">
        <v>324</v>
      </c>
      <c r="J127" s="668">
        <v>48</v>
      </c>
      <c r="K127" s="668" t="s">
        <v>325</v>
      </c>
      <c r="L127" s="873">
        <v>1293.2901612719149</v>
      </c>
    </row>
    <row r="128" spans="2:12" ht="23.25" x14ac:dyDescent="0.2">
      <c r="B128" s="936" t="s">
        <v>259</v>
      </c>
      <c r="C128" s="998"/>
      <c r="D128" s="837" t="s">
        <v>260</v>
      </c>
      <c r="E128" s="668">
        <v>72397</v>
      </c>
      <c r="F128" s="911" t="s">
        <v>57</v>
      </c>
      <c r="G128" s="982" t="s">
        <v>60</v>
      </c>
      <c r="H128" s="668">
        <v>25</v>
      </c>
      <c r="I128" s="668" t="s">
        <v>324</v>
      </c>
      <c r="J128" s="668">
        <v>48</v>
      </c>
      <c r="K128" s="668" t="s">
        <v>325</v>
      </c>
      <c r="L128" s="873">
        <v>1832.6500259629054</v>
      </c>
    </row>
    <row r="129" spans="2:12" ht="23.25" x14ac:dyDescent="0.2">
      <c r="B129" s="936" t="s">
        <v>259</v>
      </c>
      <c r="C129" s="998"/>
      <c r="D129" s="837" t="s">
        <v>260</v>
      </c>
      <c r="E129" s="668">
        <v>72696</v>
      </c>
      <c r="F129" s="911" t="s">
        <v>57</v>
      </c>
      <c r="G129" s="982" t="s">
        <v>96</v>
      </c>
      <c r="H129" s="668">
        <v>25</v>
      </c>
      <c r="I129" s="668" t="s">
        <v>324</v>
      </c>
      <c r="J129" s="668">
        <v>48</v>
      </c>
      <c r="K129" s="668" t="s">
        <v>325</v>
      </c>
      <c r="L129" s="873">
        <v>1454.8243098374996</v>
      </c>
    </row>
    <row r="130" spans="2:12" ht="23.25" x14ac:dyDescent="0.2">
      <c r="B130" s="936" t="s">
        <v>259</v>
      </c>
      <c r="C130" s="998"/>
      <c r="D130" s="837" t="s">
        <v>260</v>
      </c>
      <c r="E130" s="668">
        <v>72697</v>
      </c>
      <c r="F130" s="911" t="s">
        <v>57</v>
      </c>
      <c r="G130" s="982" t="s">
        <v>97</v>
      </c>
      <c r="H130" s="668">
        <v>25</v>
      </c>
      <c r="I130" s="668" t="s">
        <v>324</v>
      </c>
      <c r="J130" s="668">
        <v>48</v>
      </c>
      <c r="K130" s="668" t="s">
        <v>325</v>
      </c>
      <c r="L130" s="873">
        <v>1332.1600661249997</v>
      </c>
    </row>
    <row r="131" spans="2:12" ht="23.25" x14ac:dyDescent="0.2">
      <c r="B131" s="936" t="s">
        <v>259</v>
      </c>
      <c r="C131" s="998"/>
      <c r="D131" s="837" t="s">
        <v>260</v>
      </c>
      <c r="E131" s="668">
        <v>72700</v>
      </c>
      <c r="F131" s="911" t="s">
        <v>57</v>
      </c>
      <c r="G131" s="982" t="s">
        <v>98</v>
      </c>
      <c r="H131" s="668">
        <v>25</v>
      </c>
      <c r="I131" s="668" t="s">
        <v>324</v>
      </c>
      <c r="J131" s="668">
        <v>48</v>
      </c>
      <c r="K131" s="668" t="s">
        <v>325</v>
      </c>
      <c r="L131" s="873">
        <v>1377.3372325363996</v>
      </c>
    </row>
    <row r="132" spans="2:12" ht="23.25" x14ac:dyDescent="0.2">
      <c r="B132" s="936" t="s">
        <v>262</v>
      </c>
      <c r="C132" s="998"/>
      <c r="D132" s="837" t="s">
        <v>260</v>
      </c>
      <c r="E132" s="668">
        <v>72701</v>
      </c>
      <c r="F132" s="911" t="s">
        <v>57</v>
      </c>
      <c r="G132" s="982" t="s">
        <v>99</v>
      </c>
      <c r="H132" s="668">
        <v>25</v>
      </c>
      <c r="I132" s="668" t="s">
        <v>324</v>
      </c>
      <c r="J132" s="668">
        <v>48</v>
      </c>
      <c r="K132" s="668" t="s">
        <v>325</v>
      </c>
      <c r="L132" s="873">
        <v>1354.76721813825</v>
      </c>
    </row>
    <row r="133" spans="2:12" s="80" customFormat="1" ht="20.25" x14ac:dyDescent="0.3">
      <c r="B133" s="996" t="s">
        <v>197</v>
      </c>
      <c r="C133" s="255"/>
      <c r="D133" s="255"/>
      <c r="E133" s="255"/>
      <c r="F133" s="256"/>
      <c r="G133" s="997"/>
      <c r="H133" s="256"/>
      <c r="I133" s="256"/>
      <c r="J133" s="502"/>
      <c r="K133" s="256"/>
      <c r="L133" s="501"/>
    </row>
    <row r="134" spans="2:12" ht="23.25" x14ac:dyDescent="0.2">
      <c r="B134" s="936" t="s">
        <v>259</v>
      </c>
      <c r="C134" s="837" t="s">
        <v>263</v>
      </c>
      <c r="D134" s="837"/>
      <c r="E134" s="668">
        <v>72604</v>
      </c>
      <c r="F134" s="911" t="s">
        <v>61</v>
      </c>
      <c r="G134" s="982" t="s">
        <v>123</v>
      </c>
      <c r="H134" s="668">
        <v>25</v>
      </c>
      <c r="I134" s="668" t="s">
        <v>324</v>
      </c>
      <c r="J134" s="668">
        <v>48</v>
      </c>
      <c r="K134" s="668" t="s">
        <v>325</v>
      </c>
      <c r="L134" s="873">
        <v>2901.2751167400006</v>
      </c>
    </row>
    <row r="135" spans="2:12" ht="23.25" x14ac:dyDescent="0.2">
      <c r="B135" s="936" t="s">
        <v>262</v>
      </c>
      <c r="C135" s="998"/>
      <c r="D135" s="837" t="s">
        <v>260</v>
      </c>
      <c r="E135" s="668">
        <v>72349</v>
      </c>
      <c r="F135" s="911" t="s">
        <v>62</v>
      </c>
      <c r="G135" s="982" t="s">
        <v>63</v>
      </c>
      <c r="H135" s="668">
        <v>40</v>
      </c>
      <c r="I135" s="668" t="s">
        <v>324</v>
      </c>
      <c r="J135" s="668">
        <v>40</v>
      </c>
      <c r="K135" s="668" t="s">
        <v>325</v>
      </c>
      <c r="L135" s="873">
        <v>1068.8746460568748</v>
      </c>
    </row>
    <row r="136" spans="2:12" ht="23.25" x14ac:dyDescent="0.2">
      <c r="B136" s="936" t="s">
        <v>262</v>
      </c>
      <c r="C136" s="998"/>
      <c r="D136" s="837" t="s">
        <v>260</v>
      </c>
      <c r="E136" s="668">
        <v>72473</v>
      </c>
      <c r="F136" s="911" t="s">
        <v>62</v>
      </c>
      <c r="G136" s="982" t="s">
        <v>64</v>
      </c>
      <c r="H136" s="668">
        <v>40</v>
      </c>
      <c r="I136" s="668" t="s">
        <v>324</v>
      </c>
      <c r="J136" s="668">
        <v>40</v>
      </c>
      <c r="K136" s="668" t="s">
        <v>325</v>
      </c>
      <c r="L136" s="873">
        <v>1228.2003892462501</v>
      </c>
    </row>
    <row r="137" spans="2:12" ht="23.25" x14ac:dyDescent="0.2">
      <c r="B137" s="936" t="s">
        <v>262</v>
      </c>
      <c r="C137" s="998"/>
      <c r="D137" s="837" t="s">
        <v>260</v>
      </c>
      <c r="E137" s="668">
        <v>72474</v>
      </c>
      <c r="F137" s="911" t="s">
        <v>62</v>
      </c>
      <c r="G137" s="982" t="s">
        <v>65</v>
      </c>
      <c r="H137" s="668">
        <v>40</v>
      </c>
      <c r="I137" s="668" t="s">
        <v>324</v>
      </c>
      <c r="J137" s="668">
        <v>40</v>
      </c>
      <c r="K137" s="668" t="s">
        <v>325</v>
      </c>
      <c r="L137" s="873">
        <v>1249.8025119615002</v>
      </c>
    </row>
    <row r="138" spans="2:12" ht="23.25" x14ac:dyDescent="0.2">
      <c r="B138" s="999" t="s">
        <v>261</v>
      </c>
      <c r="C138" s="998"/>
      <c r="D138" s="837" t="s">
        <v>260</v>
      </c>
      <c r="E138" s="668">
        <v>72475</v>
      </c>
      <c r="F138" s="911" t="s">
        <v>62</v>
      </c>
      <c r="G138" s="982" t="s">
        <v>66</v>
      </c>
      <c r="H138" s="668">
        <v>40</v>
      </c>
      <c r="I138" s="668" t="s">
        <v>324</v>
      </c>
      <c r="J138" s="668">
        <v>40</v>
      </c>
      <c r="K138" s="668" t="s">
        <v>325</v>
      </c>
      <c r="L138" s="873">
        <v>1278.3721935600001</v>
      </c>
    </row>
    <row r="139" spans="2:12" ht="23.25" x14ac:dyDescent="0.2">
      <c r="B139" s="999" t="s">
        <v>261</v>
      </c>
      <c r="C139" s="998"/>
      <c r="D139" s="837" t="s">
        <v>260</v>
      </c>
      <c r="E139" s="668">
        <v>72642</v>
      </c>
      <c r="F139" s="911" t="s">
        <v>62</v>
      </c>
      <c r="G139" s="982" t="s">
        <v>587</v>
      </c>
      <c r="H139" s="668">
        <v>40</v>
      </c>
      <c r="I139" s="668" t="s">
        <v>324</v>
      </c>
      <c r="J139" s="668">
        <v>40</v>
      </c>
      <c r="K139" s="668" t="s">
        <v>325</v>
      </c>
      <c r="L139" s="873">
        <v>1362.776502425625</v>
      </c>
    </row>
    <row r="140" spans="2:12" ht="23.25" x14ac:dyDescent="0.2">
      <c r="B140" s="936" t="s">
        <v>259</v>
      </c>
      <c r="C140" s="837" t="s">
        <v>263</v>
      </c>
      <c r="D140" s="837"/>
      <c r="E140" s="668">
        <v>72319</v>
      </c>
      <c r="F140" s="911" t="s">
        <v>67</v>
      </c>
      <c r="G140" s="982" t="s">
        <v>68</v>
      </c>
      <c r="H140" s="668">
        <v>25</v>
      </c>
      <c r="I140" s="668" t="s">
        <v>324</v>
      </c>
      <c r="J140" s="668">
        <v>48</v>
      </c>
      <c r="K140" s="668" t="s">
        <v>325</v>
      </c>
      <c r="L140" s="873">
        <v>1804.7066637600003</v>
      </c>
    </row>
    <row r="141" spans="2:12" ht="23.25" x14ac:dyDescent="0.2">
      <c r="B141" s="936" t="s">
        <v>259</v>
      </c>
      <c r="C141" s="998"/>
      <c r="D141" s="837" t="s">
        <v>260</v>
      </c>
      <c r="E141" s="668">
        <v>72351</v>
      </c>
      <c r="F141" s="911" t="s">
        <v>69</v>
      </c>
      <c r="G141" s="982" t="s">
        <v>70</v>
      </c>
      <c r="H141" s="668">
        <v>40</v>
      </c>
      <c r="I141" s="668" t="s">
        <v>324</v>
      </c>
      <c r="J141" s="668">
        <v>40</v>
      </c>
      <c r="K141" s="668" t="s">
        <v>325</v>
      </c>
      <c r="L141" s="873">
        <v>1083.8224217325328</v>
      </c>
    </row>
    <row r="142" spans="2:12" ht="23.25" x14ac:dyDescent="0.2">
      <c r="B142" s="936" t="s">
        <v>259</v>
      </c>
      <c r="C142" s="998"/>
      <c r="D142" s="837" t="s">
        <v>260</v>
      </c>
      <c r="E142" s="668">
        <v>72353</v>
      </c>
      <c r="F142" s="911" t="s">
        <v>136</v>
      </c>
      <c r="G142" s="982" t="s">
        <v>71</v>
      </c>
      <c r="H142" s="668">
        <v>40</v>
      </c>
      <c r="I142" s="668" t="s">
        <v>324</v>
      </c>
      <c r="J142" s="668">
        <v>40</v>
      </c>
      <c r="K142" s="668" t="s">
        <v>325</v>
      </c>
      <c r="L142" s="873">
        <v>1132.136291</v>
      </c>
    </row>
    <row r="143" spans="2:12" ht="23.25" x14ac:dyDescent="0.2">
      <c r="B143" s="999" t="s">
        <v>261</v>
      </c>
      <c r="C143" s="1000"/>
      <c r="D143" s="837" t="s">
        <v>260</v>
      </c>
      <c r="E143" s="668">
        <v>72720</v>
      </c>
      <c r="F143" s="911" t="s">
        <v>103</v>
      </c>
      <c r="G143" s="982" t="s">
        <v>190</v>
      </c>
      <c r="H143" s="668">
        <v>40</v>
      </c>
      <c r="I143" s="668" t="s">
        <v>324</v>
      </c>
      <c r="J143" s="668">
        <v>40</v>
      </c>
      <c r="K143" s="668" t="s">
        <v>325</v>
      </c>
      <c r="L143" s="873">
        <v>837.17067500000007</v>
      </c>
    </row>
    <row r="144" spans="2:12" ht="23.25" x14ac:dyDescent="0.2">
      <c r="B144" s="936" t="s">
        <v>259</v>
      </c>
      <c r="C144" s="998"/>
      <c r="D144" s="837" t="s">
        <v>260</v>
      </c>
      <c r="E144" s="668">
        <v>56242</v>
      </c>
      <c r="F144" s="911" t="s">
        <v>72</v>
      </c>
      <c r="G144" s="982" t="s">
        <v>73</v>
      </c>
      <c r="H144" s="668">
        <v>25</v>
      </c>
      <c r="I144" s="668" t="s">
        <v>324</v>
      </c>
      <c r="J144" s="668">
        <v>48</v>
      </c>
      <c r="K144" s="668" t="s">
        <v>325</v>
      </c>
      <c r="L144" s="873">
        <v>997.91496126812649</v>
      </c>
    </row>
    <row r="145" spans="2:13" ht="23.25" x14ac:dyDescent="0.2">
      <c r="B145" s="936" t="s">
        <v>262</v>
      </c>
      <c r="C145" s="998"/>
      <c r="D145" s="837" t="s">
        <v>260</v>
      </c>
      <c r="E145" s="668">
        <v>72476</v>
      </c>
      <c r="F145" s="911" t="s">
        <v>72</v>
      </c>
      <c r="G145" s="982" t="s">
        <v>74</v>
      </c>
      <c r="H145" s="668">
        <v>25</v>
      </c>
      <c r="I145" s="668" t="s">
        <v>324</v>
      </c>
      <c r="J145" s="668">
        <v>48</v>
      </c>
      <c r="K145" s="668" t="s">
        <v>325</v>
      </c>
      <c r="L145" s="873">
        <v>995.69203256250012</v>
      </c>
    </row>
    <row r="146" spans="2:13" ht="23.25" x14ac:dyDescent="0.2">
      <c r="B146" s="936" t="s">
        <v>259</v>
      </c>
      <c r="C146" s="998"/>
      <c r="D146" s="837" t="s">
        <v>260</v>
      </c>
      <c r="E146" s="668">
        <v>72477</v>
      </c>
      <c r="F146" s="911" t="s">
        <v>72</v>
      </c>
      <c r="G146" s="982" t="s">
        <v>128</v>
      </c>
      <c r="H146" s="668">
        <v>25</v>
      </c>
      <c r="I146" s="668" t="s">
        <v>324</v>
      </c>
      <c r="J146" s="668">
        <v>48</v>
      </c>
      <c r="K146" s="668" t="s">
        <v>325</v>
      </c>
      <c r="L146" s="873">
        <v>1125.5933172702839</v>
      </c>
    </row>
    <row r="147" spans="2:13" ht="23.25" x14ac:dyDescent="0.2">
      <c r="B147" s="999" t="s">
        <v>261</v>
      </c>
      <c r="C147" s="998"/>
      <c r="D147" s="837" t="s">
        <v>260</v>
      </c>
      <c r="E147" s="668">
        <v>72478</v>
      </c>
      <c r="F147" s="911" t="s">
        <v>72</v>
      </c>
      <c r="G147" s="982" t="s">
        <v>588</v>
      </c>
      <c r="H147" s="668">
        <v>25</v>
      </c>
      <c r="I147" s="668" t="s">
        <v>324</v>
      </c>
      <c r="J147" s="668">
        <v>48</v>
      </c>
      <c r="K147" s="668" t="s">
        <v>325</v>
      </c>
      <c r="L147" s="873">
        <v>1088.1751001939999</v>
      </c>
    </row>
    <row r="148" spans="2:13" ht="23.25" x14ac:dyDescent="0.2">
      <c r="B148" s="936" t="s">
        <v>262</v>
      </c>
      <c r="C148" s="998"/>
      <c r="D148" s="837" t="s">
        <v>260</v>
      </c>
      <c r="E148" s="668">
        <v>72479</v>
      </c>
      <c r="F148" s="911" t="s">
        <v>72</v>
      </c>
      <c r="G148" s="982" t="s">
        <v>589</v>
      </c>
      <c r="H148" s="668">
        <v>25</v>
      </c>
      <c r="I148" s="668" t="s">
        <v>324</v>
      </c>
      <c r="J148" s="668">
        <v>48</v>
      </c>
      <c r="K148" s="668" t="s">
        <v>325</v>
      </c>
      <c r="L148" s="873">
        <v>1101.7294142400003</v>
      </c>
    </row>
    <row r="149" spans="2:13" ht="23.25" x14ac:dyDescent="0.2">
      <c r="B149" s="936" t="s">
        <v>262</v>
      </c>
      <c r="C149" s="998"/>
      <c r="D149" s="837" t="s">
        <v>260</v>
      </c>
      <c r="E149" s="668">
        <v>72640</v>
      </c>
      <c r="F149" s="911" t="s">
        <v>72</v>
      </c>
      <c r="G149" s="982" t="s">
        <v>590</v>
      </c>
      <c r="H149" s="668">
        <v>25</v>
      </c>
      <c r="I149" s="668" t="s">
        <v>324</v>
      </c>
      <c r="J149" s="668">
        <v>48</v>
      </c>
      <c r="K149" s="668" t="s">
        <v>325</v>
      </c>
      <c r="L149" s="873">
        <v>1097.994508065</v>
      </c>
    </row>
    <row r="150" spans="2:13" ht="23.25" x14ac:dyDescent="0.2">
      <c r="B150" s="936" t="s">
        <v>259</v>
      </c>
      <c r="C150" s="837" t="s">
        <v>263</v>
      </c>
      <c r="D150" s="837"/>
      <c r="E150" s="668">
        <v>72990</v>
      </c>
      <c r="F150" s="911" t="s">
        <v>542</v>
      </c>
      <c r="G150" s="982" t="s">
        <v>191</v>
      </c>
      <c r="H150" s="668">
        <v>25</v>
      </c>
      <c r="I150" s="668" t="s">
        <v>324</v>
      </c>
      <c r="J150" s="668">
        <v>48</v>
      </c>
      <c r="K150" s="668" t="s">
        <v>325</v>
      </c>
      <c r="L150" s="873">
        <v>2154.5225091436723</v>
      </c>
    </row>
    <row r="151" spans="2:13" ht="23.25" x14ac:dyDescent="0.2">
      <c r="B151" s="936" t="s">
        <v>259</v>
      </c>
      <c r="C151" s="837" t="s">
        <v>263</v>
      </c>
      <c r="D151" s="837"/>
      <c r="E151" s="668">
        <v>72991</v>
      </c>
      <c r="F151" s="911" t="s">
        <v>542</v>
      </c>
      <c r="G151" s="982" t="s">
        <v>192</v>
      </c>
      <c r="H151" s="668">
        <v>25</v>
      </c>
      <c r="I151" s="668" t="s">
        <v>324</v>
      </c>
      <c r="J151" s="668">
        <v>48</v>
      </c>
      <c r="K151" s="668" t="s">
        <v>325</v>
      </c>
      <c r="L151" s="873">
        <v>2011.9380970169436</v>
      </c>
    </row>
    <row r="152" spans="2:13" ht="23.25" x14ac:dyDescent="0.2">
      <c r="B152" s="936" t="s">
        <v>262</v>
      </c>
      <c r="C152" s="837" t="s">
        <v>263</v>
      </c>
      <c r="D152" s="837"/>
      <c r="E152" s="668">
        <v>72992</v>
      </c>
      <c r="F152" s="911" t="s">
        <v>542</v>
      </c>
      <c r="G152" s="982" t="s">
        <v>193</v>
      </c>
      <c r="H152" s="668">
        <v>25</v>
      </c>
      <c r="I152" s="668" t="s">
        <v>324</v>
      </c>
      <c r="J152" s="668">
        <v>48</v>
      </c>
      <c r="K152" s="668" t="s">
        <v>325</v>
      </c>
      <c r="L152" s="873">
        <v>2167.4292447673547</v>
      </c>
    </row>
    <row r="153" spans="2:13" ht="23.25" x14ac:dyDescent="0.2">
      <c r="B153" s="936" t="s">
        <v>262</v>
      </c>
      <c r="C153" s="837" t="s">
        <v>263</v>
      </c>
      <c r="D153" s="837"/>
      <c r="E153" s="668">
        <v>72993</v>
      </c>
      <c r="F153" s="1001" t="s">
        <v>542</v>
      </c>
      <c r="G153" s="982" t="s">
        <v>194</v>
      </c>
      <c r="H153" s="668">
        <v>25</v>
      </c>
      <c r="I153" s="668" t="s">
        <v>324</v>
      </c>
      <c r="J153" s="668">
        <v>48</v>
      </c>
      <c r="K153" s="668" t="s">
        <v>325</v>
      </c>
      <c r="L153" s="873">
        <v>1838.50450945633</v>
      </c>
    </row>
    <row r="154" spans="2:13" ht="23.25" x14ac:dyDescent="0.2">
      <c r="B154" s="836" t="s">
        <v>259</v>
      </c>
      <c r="C154" s="837"/>
      <c r="D154" s="837" t="s">
        <v>260</v>
      </c>
      <c r="E154" s="668">
        <v>72749</v>
      </c>
      <c r="F154" s="911" t="s">
        <v>118</v>
      </c>
      <c r="G154" s="670" t="s">
        <v>134</v>
      </c>
      <c r="H154" s="668">
        <v>25</v>
      </c>
      <c r="I154" s="668" t="s">
        <v>324</v>
      </c>
      <c r="J154" s="668">
        <v>48</v>
      </c>
      <c r="K154" s="668" t="s">
        <v>325</v>
      </c>
      <c r="L154" s="873">
        <v>888.6577114200287</v>
      </c>
    </row>
    <row r="155" spans="2:13" ht="31.5" x14ac:dyDescent="0.2">
      <c r="B155" s="836" t="s">
        <v>259</v>
      </c>
      <c r="C155" s="837"/>
      <c r="D155" s="837" t="s">
        <v>260</v>
      </c>
      <c r="E155" s="668">
        <v>72073</v>
      </c>
      <c r="F155" s="911" t="s">
        <v>1752</v>
      </c>
      <c r="G155" s="670" t="s">
        <v>1759</v>
      </c>
      <c r="H155" s="668">
        <v>25</v>
      </c>
      <c r="I155" s="668" t="s">
        <v>324</v>
      </c>
      <c r="J155" s="668">
        <v>48</v>
      </c>
      <c r="K155" s="668" t="s">
        <v>325</v>
      </c>
      <c r="L155" s="873">
        <v>1225.5578237757834</v>
      </c>
    </row>
    <row r="156" spans="2:13" ht="31.5" x14ac:dyDescent="0.2">
      <c r="B156" s="836" t="s">
        <v>259</v>
      </c>
      <c r="C156" s="837"/>
      <c r="D156" s="837" t="s">
        <v>260</v>
      </c>
      <c r="E156" s="668">
        <v>72074</v>
      </c>
      <c r="F156" s="911" t="s">
        <v>1753</v>
      </c>
      <c r="G156" s="670" t="s">
        <v>1760</v>
      </c>
      <c r="H156" s="668">
        <v>25</v>
      </c>
      <c r="I156" s="668" t="s">
        <v>324</v>
      </c>
      <c r="J156" s="668">
        <v>48</v>
      </c>
      <c r="K156" s="668" t="s">
        <v>325</v>
      </c>
      <c r="L156" s="873">
        <v>1128.5952935034366</v>
      </c>
    </row>
    <row r="157" spans="2:13" ht="20.25" outlineLevel="5" x14ac:dyDescent="0.2">
      <c r="B157" s="1002" t="s">
        <v>1673</v>
      </c>
      <c r="C157" s="837" t="s">
        <v>263</v>
      </c>
      <c r="D157" s="837"/>
      <c r="E157" s="1003">
        <v>72783</v>
      </c>
      <c r="F157" s="1004" t="s">
        <v>130</v>
      </c>
      <c r="G157" s="1005" t="s">
        <v>129</v>
      </c>
      <c r="H157" s="1003">
        <v>9</v>
      </c>
      <c r="I157" s="668" t="s">
        <v>271</v>
      </c>
      <c r="J157" s="668">
        <v>9</v>
      </c>
      <c r="K157" s="668" t="s">
        <v>327</v>
      </c>
      <c r="L157" s="873">
        <v>12841.080000000002</v>
      </c>
    </row>
    <row r="158" spans="2:13" s="337" customFormat="1" ht="31.5" outlineLevel="5" x14ac:dyDescent="0.25">
      <c r="B158" s="1006" t="s">
        <v>333</v>
      </c>
      <c r="C158" s="837" t="s">
        <v>263</v>
      </c>
      <c r="D158" s="868"/>
      <c r="E158" s="884">
        <v>57730</v>
      </c>
      <c r="F158" s="911" t="s">
        <v>131</v>
      </c>
      <c r="G158" s="1007" t="s">
        <v>721</v>
      </c>
      <c r="H158" s="884">
        <v>25</v>
      </c>
      <c r="I158" s="1008" t="s">
        <v>324</v>
      </c>
      <c r="J158" s="668">
        <v>40</v>
      </c>
      <c r="K158" s="1008" t="s">
        <v>330</v>
      </c>
      <c r="L158" s="873">
        <v>3290.4761029411766</v>
      </c>
      <c r="M158" s="4"/>
    </row>
    <row r="159" spans="2:13" s="337" customFormat="1" ht="20.25" outlineLevel="5" x14ac:dyDescent="0.25">
      <c r="B159" s="1006" t="s">
        <v>333</v>
      </c>
      <c r="C159" s="837" t="s">
        <v>263</v>
      </c>
      <c r="D159" s="868"/>
      <c r="E159" s="884">
        <v>57731</v>
      </c>
      <c r="F159" s="911" t="s">
        <v>132</v>
      </c>
      <c r="G159" s="1007" t="s">
        <v>722</v>
      </c>
      <c r="H159" s="884">
        <v>25</v>
      </c>
      <c r="I159" s="1008" t="s">
        <v>324</v>
      </c>
      <c r="J159" s="668">
        <v>40</v>
      </c>
      <c r="K159" s="1008" t="s">
        <v>330</v>
      </c>
      <c r="L159" s="873">
        <v>3439.5220588235293</v>
      </c>
      <c r="M159" s="4"/>
    </row>
    <row r="160" spans="2:13" s="337" customFormat="1" ht="31.5" outlineLevel="5" x14ac:dyDescent="0.25">
      <c r="B160" s="1006" t="s">
        <v>333</v>
      </c>
      <c r="C160" s="837" t="s">
        <v>263</v>
      </c>
      <c r="D160" s="868"/>
      <c r="E160" s="884">
        <v>57733</v>
      </c>
      <c r="F160" s="911" t="s">
        <v>133</v>
      </c>
      <c r="G160" s="1007" t="s">
        <v>723</v>
      </c>
      <c r="H160" s="884">
        <v>25</v>
      </c>
      <c r="I160" s="1008" t="s">
        <v>324</v>
      </c>
      <c r="J160" s="668">
        <v>40</v>
      </c>
      <c r="K160" s="1008" t="s">
        <v>330</v>
      </c>
      <c r="L160" s="873">
        <v>3524.3636029411773</v>
      </c>
      <c r="M160" s="4"/>
    </row>
    <row r="161" spans="2:13" s="337" customFormat="1" ht="31.5" outlineLevel="5" x14ac:dyDescent="0.25">
      <c r="B161" s="1006" t="s">
        <v>333</v>
      </c>
      <c r="C161" s="1009" t="s">
        <v>263</v>
      </c>
      <c r="D161" s="868"/>
      <c r="E161" s="884">
        <v>40380</v>
      </c>
      <c r="F161" s="869" t="s">
        <v>724</v>
      </c>
      <c r="G161" s="869" t="s">
        <v>725</v>
      </c>
      <c r="H161" s="671">
        <v>1.8</v>
      </c>
      <c r="I161" s="870" t="s">
        <v>726</v>
      </c>
      <c r="J161" s="871">
        <v>6</v>
      </c>
      <c r="K161" s="1008" t="s">
        <v>330</v>
      </c>
      <c r="L161" s="873">
        <v>5159.2830882352937</v>
      </c>
      <c r="M161" s="4"/>
    </row>
    <row r="162" spans="2:13" s="337" customFormat="1" ht="31.5" outlineLevel="5" x14ac:dyDescent="0.25">
      <c r="B162" s="1006" t="s">
        <v>333</v>
      </c>
      <c r="C162" s="837" t="s">
        <v>263</v>
      </c>
      <c r="D162" s="868"/>
      <c r="E162" s="1010">
        <v>57915</v>
      </c>
      <c r="F162" s="911" t="s">
        <v>727</v>
      </c>
      <c r="G162" s="1011" t="s">
        <v>728</v>
      </c>
      <c r="H162" s="884">
        <v>15</v>
      </c>
      <c r="I162" s="884" t="s">
        <v>331</v>
      </c>
      <c r="J162" s="668">
        <v>50</v>
      </c>
      <c r="K162" s="1008" t="s">
        <v>330</v>
      </c>
      <c r="L162" s="873">
        <v>5344.8088235294108</v>
      </c>
      <c r="M162" s="4"/>
    </row>
    <row r="163" spans="2:13" s="337" customFormat="1" ht="31.5" outlineLevel="5" x14ac:dyDescent="0.25">
      <c r="B163" s="1006" t="s">
        <v>333</v>
      </c>
      <c r="C163" s="837" t="s">
        <v>263</v>
      </c>
      <c r="D163" s="868"/>
      <c r="E163" s="1010">
        <v>57916</v>
      </c>
      <c r="F163" s="911" t="s">
        <v>727</v>
      </c>
      <c r="G163" s="1012" t="s">
        <v>729</v>
      </c>
      <c r="H163" s="884">
        <v>15</v>
      </c>
      <c r="I163" s="884" t="s">
        <v>331</v>
      </c>
      <c r="J163" s="668">
        <v>50</v>
      </c>
      <c r="K163" s="1008" t="s">
        <v>330</v>
      </c>
      <c r="L163" s="873">
        <v>5344.8088235294108</v>
      </c>
      <c r="M163" s="4"/>
    </row>
    <row r="164" spans="2:13" s="337" customFormat="1" ht="31.5" outlineLevel="5" x14ac:dyDescent="0.25">
      <c r="B164" s="1006" t="s">
        <v>333</v>
      </c>
      <c r="C164" s="837" t="s">
        <v>263</v>
      </c>
      <c r="D164" s="868"/>
      <c r="E164" s="1010">
        <v>57917</v>
      </c>
      <c r="F164" s="911" t="s">
        <v>727</v>
      </c>
      <c r="G164" s="1011" t="s">
        <v>730</v>
      </c>
      <c r="H164" s="884">
        <v>15</v>
      </c>
      <c r="I164" s="884" t="s">
        <v>331</v>
      </c>
      <c r="J164" s="668">
        <v>50</v>
      </c>
      <c r="K164" s="1008" t="s">
        <v>330</v>
      </c>
      <c r="L164" s="873">
        <v>5344.8088235294108</v>
      </c>
      <c r="M164" s="4"/>
    </row>
    <row r="165" spans="2:13" s="337" customFormat="1" ht="31.5" outlineLevel="5" x14ac:dyDescent="0.25">
      <c r="B165" s="1006" t="s">
        <v>333</v>
      </c>
      <c r="C165" s="837" t="s">
        <v>263</v>
      </c>
      <c r="D165" s="868"/>
      <c r="E165" s="1010">
        <v>57918</v>
      </c>
      <c r="F165" s="911" t="s">
        <v>727</v>
      </c>
      <c r="G165" s="1011" t="s">
        <v>731</v>
      </c>
      <c r="H165" s="884">
        <v>15</v>
      </c>
      <c r="I165" s="884" t="s">
        <v>331</v>
      </c>
      <c r="J165" s="668">
        <v>50</v>
      </c>
      <c r="K165" s="1008" t="s">
        <v>330</v>
      </c>
      <c r="L165" s="873">
        <v>4359.2294117647061</v>
      </c>
      <c r="M165" s="4"/>
    </row>
    <row r="166" spans="2:13" s="337" customFormat="1" ht="20.25" outlineLevel="5" x14ac:dyDescent="0.25">
      <c r="B166" s="1006" t="s">
        <v>333</v>
      </c>
      <c r="C166" s="837" t="s">
        <v>263</v>
      </c>
      <c r="D166" s="868"/>
      <c r="E166" s="1010">
        <v>55013</v>
      </c>
      <c r="F166" s="911" t="s">
        <v>175</v>
      </c>
      <c r="G166" s="1011" t="s">
        <v>732</v>
      </c>
      <c r="H166" s="884">
        <v>25</v>
      </c>
      <c r="I166" s="884" t="s">
        <v>324</v>
      </c>
      <c r="J166" s="668">
        <v>40</v>
      </c>
      <c r="K166" s="1008" t="s">
        <v>330</v>
      </c>
      <c r="L166" s="873">
        <v>3988.7999999999997</v>
      </c>
      <c r="M166" s="4"/>
    </row>
    <row r="167" spans="2:13" s="337" customFormat="1" ht="27.6" customHeight="1" outlineLevel="5" x14ac:dyDescent="0.25">
      <c r="B167" s="1006" t="s">
        <v>333</v>
      </c>
      <c r="C167" s="837" t="s">
        <v>263</v>
      </c>
      <c r="D167" s="868"/>
      <c r="E167" s="1010">
        <v>59067</v>
      </c>
      <c r="F167" s="911" t="s">
        <v>170</v>
      </c>
      <c r="G167" s="1011" t="s">
        <v>733</v>
      </c>
      <c r="H167" s="884">
        <v>2.5</v>
      </c>
      <c r="I167" s="884" t="s">
        <v>734</v>
      </c>
      <c r="J167" s="668">
        <v>200</v>
      </c>
      <c r="K167" s="1008" t="s">
        <v>330</v>
      </c>
      <c r="L167" s="873">
        <v>10980</v>
      </c>
      <c r="M167" s="4"/>
    </row>
    <row r="168" spans="2:13" s="337" customFormat="1" ht="27.6" customHeight="1" outlineLevel="5" x14ac:dyDescent="0.25">
      <c r="B168" s="1006" t="s">
        <v>333</v>
      </c>
      <c r="C168" s="837" t="s">
        <v>263</v>
      </c>
      <c r="D168" s="868"/>
      <c r="E168" s="1010">
        <v>56178</v>
      </c>
      <c r="F168" s="911" t="s">
        <v>79</v>
      </c>
      <c r="G168" s="1013" t="s">
        <v>735</v>
      </c>
      <c r="H168" s="1010">
        <v>1</v>
      </c>
      <c r="I168" s="1010" t="s">
        <v>734</v>
      </c>
      <c r="J168" s="668">
        <v>288</v>
      </c>
      <c r="K168" s="1008" t="s">
        <v>330</v>
      </c>
      <c r="L168" s="873">
        <v>4884.5382352941178</v>
      </c>
      <c r="M168" s="4"/>
    </row>
    <row r="169" spans="2:13" s="337" customFormat="1" ht="27.6" customHeight="1" outlineLevel="5" x14ac:dyDescent="0.25">
      <c r="B169" s="1006" t="s">
        <v>333</v>
      </c>
      <c r="C169" s="837" t="s">
        <v>263</v>
      </c>
      <c r="D169" s="868"/>
      <c r="E169" s="1010">
        <v>56179</v>
      </c>
      <c r="F169" s="911" t="s">
        <v>79</v>
      </c>
      <c r="G169" s="1013" t="s">
        <v>736</v>
      </c>
      <c r="H169" s="884">
        <v>5</v>
      </c>
      <c r="I169" s="884" t="s">
        <v>331</v>
      </c>
      <c r="J169" s="668">
        <v>72</v>
      </c>
      <c r="K169" s="1008" t="s">
        <v>330</v>
      </c>
      <c r="L169" s="873">
        <v>19628.205882352941</v>
      </c>
      <c r="M169" s="4"/>
    </row>
    <row r="170" spans="2:13" ht="20.25" outlineLevel="5" x14ac:dyDescent="0.2">
      <c r="B170" s="1006" t="s">
        <v>333</v>
      </c>
      <c r="C170" s="837" t="s">
        <v>263</v>
      </c>
      <c r="D170" s="837"/>
      <c r="E170" s="1003">
        <v>57747</v>
      </c>
      <c r="F170" s="1004" t="s">
        <v>737</v>
      </c>
      <c r="G170" s="1004" t="s">
        <v>738</v>
      </c>
      <c r="H170" s="1003">
        <v>25</v>
      </c>
      <c r="I170" s="884" t="s">
        <v>331</v>
      </c>
      <c r="J170" s="668">
        <v>24</v>
      </c>
      <c r="K170" s="1008" t="s">
        <v>330</v>
      </c>
      <c r="L170" s="873">
        <v>5819.4576000000006</v>
      </c>
      <c r="M170" s="4"/>
    </row>
    <row r="171" spans="2:13" s="337" customFormat="1" ht="31.5" outlineLevel="5" x14ac:dyDescent="0.25">
      <c r="B171" s="1006" t="s">
        <v>333</v>
      </c>
      <c r="C171" s="837" t="s">
        <v>263</v>
      </c>
      <c r="D171" s="868"/>
      <c r="E171" s="884">
        <v>57749</v>
      </c>
      <c r="F171" s="911" t="s">
        <v>737</v>
      </c>
      <c r="G171" s="1004" t="s">
        <v>739</v>
      </c>
      <c r="H171" s="884">
        <v>25</v>
      </c>
      <c r="I171" s="884" t="s">
        <v>331</v>
      </c>
      <c r="J171" s="668">
        <v>24</v>
      </c>
      <c r="K171" s="1008" t="s">
        <v>330</v>
      </c>
      <c r="L171" s="873">
        <v>5933.7959999999994</v>
      </c>
      <c r="M171" s="4"/>
    </row>
    <row r="172" spans="2:13" s="337" customFormat="1" ht="20.25" outlineLevel="5" x14ac:dyDescent="0.25">
      <c r="B172" s="1006" t="s">
        <v>333</v>
      </c>
      <c r="C172" s="837" t="s">
        <v>263</v>
      </c>
      <c r="D172" s="868"/>
      <c r="E172" s="884">
        <v>57748</v>
      </c>
      <c r="F172" s="911" t="s">
        <v>521</v>
      </c>
      <c r="G172" s="1004" t="s">
        <v>740</v>
      </c>
      <c r="H172" s="884">
        <v>25</v>
      </c>
      <c r="I172" s="884" t="s">
        <v>331</v>
      </c>
      <c r="J172" s="668">
        <v>24</v>
      </c>
      <c r="K172" s="1008" t="s">
        <v>330</v>
      </c>
      <c r="L172" s="873">
        <v>6235.9968000000008</v>
      </c>
      <c r="M172" s="4"/>
    </row>
    <row r="173" spans="2:13" s="337" customFormat="1" ht="20.25" outlineLevel="5" x14ac:dyDescent="0.25">
      <c r="B173" s="1006" t="s">
        <v>333</v>
      </c>
      <c r="C173" s="837" t="s">
        <v>263</v>
      </c>
      <c r="D173" s="868"/>
      <c r="E173" s="884">
        <v>56381</v>
      </c>
      <c r="F173" s="911" t="s">
        <v>522</v>
      </c>
      <c r="G173" s="1007" t="s">
        <v>738</v>
      </c>
      <c r="H173" s="884">
        <v>12.5</v>
      </c>
      <c r="I173" s="884" t="s">
        <v>331</v>
      </c>
      <c r="J173" s="668">
        <v>48</v>
      </c>
      <c r="K173" s="1008" t="s">
        <v>330</v>
      </c>
      <c r="L173" s="873">
        <v>3043.1280000000002</v>
      </c>
      <c r="M173" s="4"/>
    </row>
    <row r="174" spans="2:13" s="337" customFormat="1" ht="31.5" outlineLevel="5" x14ac:dyDescent="0.25">
      <c r="B174" s="1006" t="s">
        <v>333</v>
      </c>
      <c r="C174" s="837" t="s">
        <v>263</v>
      </c>
      <c r="D174" s="868"/>
      <c r="E174" s="1010">
        <v>56382</v>
      </c>
      <c r="F174" s="911" t="s">
        <v>522</v>
      </c>
      <c r="G174" s="1011" t="s">
        <v>739</v>
      </c>
      <c r="H174" s="884">
        <v>12.5</v>
      </c>
      <c r="I174" s="884" t="s">
        <v>331</v>
      </c>
      <c r="J174" s="668">
        <v>48</v>
      </c>
      <c r="K174" s="1008" t="s">
        <v>330</v>
      </c>
      <c r="L174" s="873">
        <v>3094.8719999999998</v>
      </c>
      <c r="M174" s="4"/>
    </row>
    <row r="175" spans="2:13" s="337" customFormat="1" ht="20.25" outlineLevel="5" x14ac:dyDescent="0.25">
      <c r="B175" s="1006" t="s">
        <v>333</v>
      </c>
      <c r="C175" s="837" t="s">
        <v>263</v>
      </c>
      <c r="D175" s="868"/>
      <c r="E175" s="1010">
        <v>56383</v>
      </c>
      <c r="F175" s="911" t="s">
        <v>522</v>
      </c>
      <c r="G175" s="1012" t="s">
        <v>740</v>
      </c>
      <c r="H175" s="884">
        <v>12.5</v>
      </c>
      <c r="I175" s="884" t="s">
        <v>331</v>
      </c>
      <c r="J175" s="668">
        <v>48</v>
      </c>
      <c r="K175" s="1008" t="s">
        <v>330</v>
      </c>
      <c r="L175" s="873">
        <v>3255.4896000000003</v>
      </c>
      <c r="M175" s="4"/>
    </row>
    <row r="176" spans="2:13" s="337" customFormat="1" ht="31.5" outlineLevel="5" x14ac:dyDescent="0.25">
      <c r="B176" s="1006" t="s">
        <v>333</v>
      </c>
      <c r="C176" s="837" t="s">
        <v>263</v>
      </c>
      <c r="D176" s="868"/>
      <c r="E176" s="1010">
        <v>57020</v>
      </c>
      <c r="F176" s="911" t="s">
        <v>523</v>
      </c>
      <c r="G176" s="1011" t="s">
        <v>741</v>
      </c>
      <c r="H176" s="1003">
        <v>25</v>
      </c>
      <c r="I176" s="884" t="s">
        <v>331</v>
      </c>
      <c r="J176" s="668">
        <v>24</v>
      </c>
      <c r="K176" s="1008" t="s">
        <v>330</v>
      </c>
      <c r="L176" s="873">
        <v>8269.6944000000003</v>
      </c>
      <c r="M176" s="4"/>
    </row>
    <row r="177" spans="2:13" s="337" customFormat="1" ht="31.5" outlineLevel="5" x14ac:dyDescent="0.25">
      <c r="B177" s="1006" t="s">
        <v>333</v>
      </c>
      <c r="C177" s="837" t="s">
        <v>263</v>
      </c>
      <c r="D177" s="868"/>
      <c r="E177" s="1010">
        <v>57028</v>
      </c>
      <c r="F177" s="911" t="s">
        <v>523</v>
      </c>
      <c r="G177" s="1011" t="s">
        <v>742</v>
      </c>
      <c r="H177" s="884">
        <v>25</v>
      </c>
      <c r="I177" s="884" t="s">
        <v>331</v>
      </c>
      <c r="J177" s="668">
        <v>24</v>
      </c>
      <c r="K177" s="1008" t="s">
        <v>330</v>
      </c>
      <c r="L177" s="873">
        <v>8795.1335999999992</v>
      </c>
      <c r="M177" s="4"/>
    </row>
    <row r="178" spans="2:13" s="337" customFormat="1" ht="31.5" outlineLevel="5" x14ac:dyDescent="0.25">
      <c r="B178" s="1006" t="s">
        <v>333</v>
      </c>
      <c r="C178" s="837" t="s">
        <v>263</v>
      </c>
      <c r="D178" s="868"/>
      <c r="E178" s="1010">
        <v>57023</v>
      </c>
      <c r="F178" s="911" t="s">
        <v>523</v>
      </c>
      <c r="G178" s="1011" t="s">
        <v>743</v>
      </c>
      <c r="H178" s="884">
        <v>25</v>
      </c>
      <c r="I178" s="884" t="s">
        <v>331</v>
      </c>
      <c r="J178" s="668">
        <v>24</v>
      </c>
      <c r="K178" s="1008" t="s">
        <v>330</v>
      </c>
      <c r="L178" s="873">
        <v>9100.0536000000011</v>
      </c>
      <c r="M178" s="4"/>
    </row>
    <row r="179" spans="2:13" s="337" customFormat="1" ht="31.5" customHeight="1" outlineLevel="5" x14ac:dyDescent="0.25">
      <c r="B179" s="1006" t="s">
        <v>333</v>
      </c>
      <c r="C179" s="837" t="s">
        <v>263</v>
      </c>
      <c r="D179" s="868"/>
      <c r="E179" s="1010">
        <v>57007</v>
      </c>
      <c r="F179" s="911" t="s">
        <v>524</v>
      </c>
      <c r="G179" s="1011" t="s">
        <v>744</v>
      </c>
      <c r="H179" s="1003">
        <v>25</v>
      </c>
      <c r="I179" s="884" t="s">
        <v>331</v>
      </c>
      <c r="J179" s="668">
        <v>24</v>
      </c>
      <c r="K179" s="1008" t="s">
        <v>330</v>
      </c>
      <c r="L179" s="873">
        <v>9219.8567999999996</v>
      </c>
      <c r="M179" s="4"/>
    </row>
    <row r="180" spans="2:13" s="337" customFormat="1" ht="30" customHeight="1" outlineLevel="5" x14ac:dyDescent="0.25">
      <c r="B180" s="1006" t="s">
        <v>333</v>
      </c>
      <c r="C180" s="837" t="s">
        <v>263</v>
      </c>
      <c r="D180" s="868"/>
      <c r="E180" s="1010">
        <v>57009</v>
      </c>
      <c r="F180" s="911" t="s">
        <v>524</v>
      </c>
      <c r="G180" s="1011" t="s">
        <v>745</v>
      </c>
      <c r="H180" s="884">
        <v>25</v>
      </c>
      <c r="I180" s="884" t="s">
        <v>331</v>
      </c>
      <c r="J180" s="668">
        <v>24</v>
      </c>
      <c r="K180" s="1008" t="s">
        <v>330</v>
      </c>
      <c r="L180" s="873">
        <v>9737.1119999999992</v>
      </c>
      <c r="M180" s="4"/>
    </row>
    <row r="181" spans="2:13" s="337" customFormat="1" ht="31.5" outlineLevel="5" x14ac:dyDescent="0.25">
      <c r="B181" s="1006" t="s">
        <v>333</v>
      </c>
      <c r="C181" s="837" t="s">
        <v>263</v>
      </c>
      <c r="D181" s="868"/>
      <c r="E181" s="1010">
        <v>57008</v>
      </c>
      <c r="F181" s="911" t="s">
        <v>524</v>
      </c>
      <c r="G181" s="1011" t="s">
        <v>746</v>
      </c>
      <c r="H181" s="884">
        <v>25</v>
      </c>
      <c r="I181" s="884" t="s">
        <v>331</v>
      </c>
      <c r="J181" s="668">
        <v>24</v>
      </c>
      <c r="K181" s="1008" t="s">
        <v>330</v>
      </c>
      <c r="L181" s="873">
        <v>10033.874399999999</v>
      </c>
      <c r="M181" s="4"/>
    </row>
    <row r="182" spans="2:13" ht="31.5" outlineLevel="5" x14ac:dyDescent="0.2">
      <c r="B182" s="1006" t="s">
        <v>333</v>
      </c>
      <c r="C182" s="837" t="s">
        <v>263</v>
      </c>
      <c r="D182" s="837"/>
      <c r="E182" s="1003">
        <v>57032</v>
      </c>
      <c r="F182" s="1004" t="s">
        <v>525</v>
      </c>
      <c r="G182" s="1004" t="s">
        <v>747</v>
      </c>
      <c r="H182" s="1003">
        <v>25</v>
      </c>
      <c r="I182" s="668" t="s">
        <v>331</v>
      </c>
      <c r="J182" s="668">
        <v>24</v>
      </c>
      <c r="K182" s="1008" t="s">
        <v>330</v>
      </c>
      <c r="L182" s="873">
        <v>9674.5175999999992</v>
      </c>
      <c r="M182" s="4"/>
    </row>
    <row r="183" spans="2:13" s="337" customFormat="1" ht="31.5" outlineLevel="5" x14ac:dyDescent="0.25">
      <c r="B183" s="1006" t="s">
        <v>333</v>
      </c>
      <c r="C183" s="837" t="s">
        <v>263</v>
      </c>
      <c r="D183" s="868"/>
      <c r="E183" s="884">
        <v>57031</v>
      </c>
      <c r="F183" s="911" t="s">
        <v>525</v>
      </c>
      <c r="G183" s="1004" t="s">
        <v>748</v>
      </c>
      <c r="H183" s="884">
        <v>25</v>
      </c>
      <c r="I183" s="1008" t="s">
        <v>331</v>
      </c>
      <c r="J183" s="668">
        <v>24</v>
      </c>
      <c r="K183" s="1008" t="s">
        <v>330</v>
      </c>
      <c r="L183" s="873">
        <v>10107.372000000001</v>
      </c>
      <c r="M183" s="4"/>
    </row>
    <row r="184" spans="2:13" s="337" customFormat="1" ht="31.5" outlineLevel="5" x14ac:dyDescent="0.25">
      <c r="B184" s="1006" t="s">
        <v>333</v>
      </c>
      <c r="C184" s="837" t="s">
        <v>263</v>
      </c>
      <c r="D184" s="868"/>
      <c r="E184" s="884">
        <v>57033</v>
      </c>
      <c r="F184" s="911" t="s">
        <v>525</v>
      </c>
      <c r="G184" s="1004" t="s">
        <v>749</v>
      </c>
      <c r="H184" s="884">
        <v>25</v>
      </c>
      <c r="I184" s="1008" t="s">
        <v>331</v>
      </c>
      <c r="J184" s="668">
        <v>24</v>
      </c>
      <c r="K184" s="1008" t="s">
        <v>330</v>
      </c>
      <c r="L184" s="873">
        <v>10401.415200000001</v>
      </c>
      <c r="M184" s="4"/>
    </row>
    <row r="185" spans="2:13" s="80" customFormat="1" ht="20.25" outlineLevel="7" x14ac:dyDescent="0.3">
      <c r="B185" s="996" t="s">
        <v>75</v>
      </c>
      <c r="C185" s="255"/>
      <c r="D185" s="255"/>
      <c r="E185" s="255"/>
      <c r="F185" s="256"/>
      <c r="G185" s="997"/>
      <c r="H185" s="256"/>
      <c r="I185" s="256"/>
      <c r="J185" s="502"/>
      <c r="K185" s="256"/>
      <c r="L185" s="501"/>
    </row>
    <row r="186" spans="2:13" ht="41.25" customHeight="1" outlineLevel="7" x14ac:dyDescent="0.2">
      <c r="B186" s="836" t="s">
        <v>264</v>
      </c>
      <c r="C186" s="837" t="s">
        <v>263</v>
      </c>
      <c r="D186" s="837"/>
      <c r="E186" s="668">
        <v>72669</v>
      </c>
      <c r="F186" s="669"/>
      <c r="G186" s="830" t="s">
        <v>591</v>
      </c>
      <c r="H186" s="668">
        <v>0.5</v>
      </c>
      <c r="I186" s="668" t="s">
        <v>76</v>
      </c>
      <c r="J186" s="668">
        <v>1</v>
      </c>
      <c r="K186" s="668" t="s">
        <v>325</v>
      </c>
      <c r="L186" s="873">
        <v>3463.9039049999997</v>
      </c>
    </row>
    <row r="187" spans="2:13" ht="38.25" customHeight="1" outlineLevel="7" x14ac:dyDescent="0.2">
      <c r="B187" s="936" t="s">
        <v>259</v>
      </c>
      <c r="C187" s="837" t="s">
        <v>263</v>
      </c>
      <c r="D187" s="837"/>
      <c r="E187" s="668">
        <v>72541</v>
      </c>
      <c r="F187" s="669"/>
      <c r="G187" s="993" t="s">
        <v>77</v>
      </c>
      <c r="H187" s="668">
        <v>1.5</v>
      </c>
      <c r="I187" s="668" t="s">
        <v>76</v>
      </c>
      <c r="J187" s="668">
        <v>1</v>
      </c>
      <c r="K187" s="668" t="s">
        <v>328</v>
      </c>
      <c r="L187" s="873">
        <v>8551.3512407399994</v>
      </c>
    </row>
    <row r="188" spans="2:13" ht="41.25" customHeight="1" outlineLevel="7" x14ac:dyDescent="0.2">
      <c r="B188" s="936" t="s">
        <v>259</v>
      </c>
      <c r="C188" s="837" t="s">
        <v>263</v>
      </c>
      <c r="D188" s="837"/>
      <c r="E188" s="668">
        <v>72666</v>
      </c>
      <c r="F188" s="669"/>
      <c r="G188" s="993" t="s">
        <v>398</v>
      </c>
      <c r="H188" s="668">
        <v>0.03</v>
      </c>
      <c r="I188" s="668" t="s">
        <v>76</v>
      </c>
      <c r="J188" s="668">
        <v>1</v>
      </c>
      <c r="K188" s="668" t="s">
        <v>328</v>
      </c>
      <c r="L188" s="873">
        <v>628.56347400000004</v>
      </c>
    </row>
    <row r="189" spans="2:13" ht="44.25" customHeight="1" outlineLevel="7" x14ac:dyDescent="0.2">
      <c r="B189" s="836" t="s">
        <v>264</v>
      </c>
      <c r="C189" s="837" t="s">
        <v>263</v>
      </c>
      <c r="D189" s="837"/>
      <c r="E189" s="994">
        <v>72657</v>
      </c>
      <c r="F189" s="669"/>
      <c r="G189" s="995" t="s">
        <v>592</v>
      </c>
      <c r="H189" s="668">
        <v>0.1</v>
      </c>
      <c r="I189" s="668" t="s">
        <v>76</v>
      </c>
      <c r="J189" s="668">
        <v>1</v>
      </c>
      <c r="K189" s="668" t="s">
        <v>329</v>
      </c>
      <c r="L189" s="873">
        <v>326.28854999999993</v>
      </c>
    </row>
    <row r="190" spans="2:13" ht="21" thickBot="1" x14ac:dyDescent="0.25">
      <c r="B190" s="260" t="s">
        <v>198</v>
      </c>
      <c r="C190" s="260"/>
      <c r="D190" s="260"/>
      <c r="E190" s="260"/>
      <c r="F190" s="262"/>
      <c r="G190" s="262"/>
      <c r="H190" s="262"/>
      <c r="I190" s="262"/>
      <c r="J190" s="991"/>
      <c r="K190" s="262"/>
      <c r="L190" s="992"/>
    </row>
    <row r="191" spans="2:13" ht="21" thickBot="1" x14ac:dyDescent="0.25">
      <c r="B191" s="650" t="s">
        <v>299</v>
      </c>
      <c r="C191" s="650"/>
      <c r="D191" s="650"/>
      <c r="E191" s="650"/>
      <c r="F191" s="651"/>
      <c r="G191" s="651"/>
      <c r="H191" s="651"/>
      <c r="I191" s="651"/>
      <c r="J191" s="651"/>
      <c r="K191" s="651"/>
      <c r="L191" s="986"/>
    </row>
    <row r="192" spans="2:13" ht="23.25" x14ac:dyDescent="0.2">
      <c r="B192" s="983" t="s">
        <v>259</v>
      </c>
      <c r="C192" s="984"/>
      <c r="D192" s="949" t="s">
        <v>260</v>
      </c>
      <c r="E192" s="824">
        <v>72919</v>
      </c>
      <c r="F192" s="969" t="s">
        <v>298</v>
      </c>
      <c r="G192" s="960" t="s">
        <v>534</v>
      </c>
      <c r="H192" s="985">
        <v>30</v>
      </c>
      <c r="I192" s="824" t="s">
        <v>324</v>
      </c>
      <c r="J192" s="824">
        <v>45</v>
      </c>
      <c r="K192" s="824" t="s">
        <v>325</v>
      </c>
      <c r="L192" s="896">
        <v>756.34019999999998</v>
      </c>
    </row>
    <row r="193" spans="2:12" ht="23.25" x14ac:dyDescent="0.2">
      <c r="B193" s="836" t="s">
        <v>259</v>
      </c>
      <c r="C193" s="927"/>
      <c r="D193" s="837" t="s">
        <v>260</v>
      </c>
      <c r="E193" s="668">
        <v>72865</v>
      </c>
      <c r="F193" s="911" t="s">
        <v>469</v>
      </c>
      <c r="G193" s="833" t="s">
        <v>538</v>
      </c>
      <c r="H193" s="981">
        <v>30</v>
      </c>
      <c r="I193" s="668" t="s">
        <v>324</v>
      </c>
      <c r="J193" s="668">
        <v>40</v>
      </c>
      <c r="K193" s="668" t="s">
        <v>325</v>
      </c>
      <c r="L193" s="873">
        <v>516.47621106982695</v>
      </c>
    </row>
    <row r="194" spans="2:12" ht="23.25" x14ac:dyDescent="0.2">
      <c r="B194" s="836" t="s">
        <v>259</v>
      </c>
      <c r="C194" s="837"/>
      <c r="D194" s="837" t="s">
        <v>260</v>
      </c>
      <c r="E194" s="668">
        <v>72995</v>
      </c>
      <c r="F194" s="911" t="s">
        <v>543</v>
      </c>
      <c r="G194" s="833" t="s">
        <v>544</v>
      </c>
      <c r="H194" s="981">
        <v>30</v>
      </c>
      <c r="I194" s="668" t="s">
        <v>324</v>
      </c>
      <c r="J194" s="668">
        <v>48</v>
      </c>
      <c r="K194" s="668" t="s">
        <v>325</v>
      </c>
      <c r="L194" s="873">
        <v>572.68873479021397</v>
      </c>
    </row>
    <row r="195" spans="2:12" ht="23.25" x14ac:dyDescent="0.2">
      <c r="B195" s="836" t="s">
        <v>259</v>
      </c>
      <c r="C195" s="837"/>
      <c r="D195" s="837" t="s">
        <v>260</v>
      </c>
      <c r="E195" s="668">
        <v>72996</v>
      </c>
      <c r="F195" s="911" t="s">
        <v>617</v>
      </c>
      <c r="G195" s="833" t="s">
        <v>619</v>
      </c>
      <c r="H195" s="981">
        <v>30</v>
      </c>
      <c r="I195" s="668" t="s">
        <v>324</v>
      </c>
      <c r="J195" s="668">
        <v>48</v>
      </c>
      <c r="K195" s="668" t="s">
        <v>325</v>
      </c>
      <c r="L195" s="873">
        <v>592.21342499447144</v>
      </c>
    </row>
    <row r="196" spans="2:12" ht="30" x14ac:dyDescent="0.2">
      <c r="B196" s="836" t="s">
        <v>259</v>
      </c>
      <c r="C196" s="837" t="s">
        <v>263</v>
      </c>
      <c r="D196" s="837"/>
      <c r="E196" s="668">
        <v>72853</v>
      </c>
      <c r="F196" s="832" t="s">
        <v>156</v>
      </c>
      <c r="G196" s="833" t="s">
        <v>182</v>
      </c>
      <c r="H196" s="981">
        <v>20</v>
      </c>
      <c r="I196" s="668" t="s">
        <v>324</v>
      </c>
      <c r="J196" s="981">
        <v>50</v>
      </c>
      <c r="K196" s="981" t="s">
        <v>325</v>
      </c>
      <c r="L196" s="873">
        <v>1404.714714942</v>
      </c>
    </row>
    <row r="197" spans="2:12" ht="23.25" x14ac:dyDescent="0.2">
      <c r="B197" s="836" t="s">
        <v>259</v>
      </c>
      <c r="C197" s="837" t="s">
        <v>263</v>
      </c>
      <c r="D197" s="837"/>
      <c r="E197" s="668">
        <v>72040</v>
      </c>
      <c r="F197" s="832" t="s">
        <v>505</v>
      </c>
      <c r="G197" s="833" t="s">
        <v>1668</v>
      </c>
      <c r="H197" s="981">
        <v>20</v>
      </c>
      <c r="I197" s="668" t="s">
        <v>324</v>
      </c>
      <c r="J197" s="981">
        <v>64</v>
      </c>
      <c r="K197" s="981" t="s">
        <v>325</v>
      </c>
      <c r="L197" s="873">
        <v>800.5725000000001</v>
      </c>
    </row>
    <row r="198" spans="2:12" ht="23.25" x14ac:dyDescent="0.2">
      <c r="B198" s="836" t="s">
        <v>259</v>
      </c>
      <c r="C198" s="837" t="s">
        <v>263</v>
      </c>
      <c r="D198" s="837"/>
      <c r="E198" s="668">
        <v>72039</v>
      </c>
      <c r="F198" s="832" t="s">
        <v>506</v>
      </c>
      <c r="G198" s="833" t="s">
        <v>1667</v>
      </c>
      <c r="H198" s="981">
        <v>20</v>
      </c>
      <c r="I198" s="668" t="s">
        <v>324</v>
      </c>
      <c r="J198" s="981">
        <v>64</v>
      </c>
      <c r="K198" s="981" t="s">
        <v>325</v>
      </c>
      <c r="L198" s="873">
        <v>857.02008363842333</v>
      </c>
    </row>
    <row r="199" spans="2:12" ht="23.25" x14ac:dyDescent="0.2">
      <c r="B199" s="836" t="s">
        <v>259</v>
      </c>
      <c r="C199" s="837" t="s">
        <v>263</v>
      </c>
      <c r="D199" s="837"/>
      <c r="E199" s="668">
        <v>72053</v>
      </c>
      <c r="F199" s="832" t="s">
        <v>1755</v>
      </c>
      <c r="G199" s="833" t="s">
        <v>1757</v>
      </c>
      <c r="H199" s="668">
        <v>25</v>
      </c>
      <c r="I199" s="668" t="s">
        <v>324</v>
      </c>
      <c r="J199" s="668">
        <v>48</v>
      </c>
      <c r="K199" s="668" t="s">
        <v>325</v>
      </c>
      <c r="L199" s="873">
        <v>1099.0515859686691</v>
      </c>
    </row>
    <row r="200" spans="2:12" ht="23.25" x14ac:dyDescent="0.2">
      <c r="B200" s="836" t="s">
        <v>262</v>
      </c>
      <c r="C200" s="837" t="s">
        <v>263</v>
      </c>
      <c r="D200" s="837"/>
      <c r="E200" s="668">
        <v>72052</v>
      </c>
      <c r="F200" s="911" t="s">
        <v>1756</v>
      </c>
      <c r="G200" s="982" t="s">
        <v>1758</v>
      </c>
      <c r="H200" s="981">
        <v>30</v>
      </c>
      <c r="I200" s="668" t="s">
        <v>324</v>
      </c>
      <c r="J200" s="668">
        <v>48</v>
      </c>
      <c r="K200" s="668" t="s">
        <v>325</v>
      </c>
      <c r="L200" s="873">
        <v>740.19389999999999</v>
      </c>
    </row>
    <row r="201" spans="2:12" ht="21" thickBot="1" x14ac:dyDescent="0.25">
      <c r="B201" s="260" t="s">
        <v>199</v>
      </c>
      <c r="C201" s="977"/>
      <c r="D201" s="977"/>
      <c r="E201" s="977"/>
      <c r="F201" s="283"/>
      <c r="G201" s="978"/>
      <c r="H201" s="283"/>
      <c r="I201" s="283"/>
      <c r="J201" s="979"/>
      <c r="K201" s="283"/>
      <c r="L201" s="980"/>
    </row>
    <row r="202" spans="2:12" ht="21" thickBot="1" x14ac:dyDescent="0.25">
      <c r="B202" s="650" t="s">
        <v>480</v>
      </c>
      <c r="C202" s="659"/>
      <c r="D202" s="659"/>
      <c r="E202" s="659"/>
      <c r="F202" s="652"/>
      <c r="G202" s="660"/>
      <c r="H202" s="652"/>
      <c r="I202" s="652"/>
      <c r="J202" s="652"/>
      <c r="K202" s="652"/>
      <c r="L202" s="976"/>
    </row>
    <row r="203" spans="2:12" ht="23.25" x14ac:dyDescent="0.2">
      <c r="B203" s="948" t="s">
        <v>262</v>
      </c>
      <c r="C203" s="970" t="s">
        <v>263</v>
      </c>
      <c r="D203" s="949"/>
      <c r="E203" s="972">
        <v>72997</v>
      </c>
      <c r="F203" s="973" t="s">
        <v>593</v>
      </c>
      <c r="G203" s="974" t="s">
        <v>597</v>
      </c>
      <c r="H203" s="891">
        <v>25</v>
      </c>
      <c r="I203" s="891" t="s">
        <v>324</v>
      </c>
      <c r="J203" s="950">
        <v>48</v>
      </c>
      <c r="K203" s="891" t="s">
        <v>325</v>
      </c>
      <c r="L203" s="896">
        <v>406.82894714316791</v>
      </c>
    </row>
    <row r="204" spans="2:12" ht="23.25" x14ac:dyDescent="0.2">
      <c r="B204" s="936" t="s">
        <v>262</v>
      </c>
      <c r="C204" s="961" t="s">
        <v>263</v>
      </c>
      <c r="D204" s="837"/>
      <c r="E204" s="954">
        <v>72980</v>
      </c>
      <c r="F204" s="955" t="s">
        <v>481</v>
      </c>
      <c r="G204" s="956" t="s">
        <v>598</v>
      </c>
      <c r="H204" s="884">
        <v>25</v>
      </c>
      <c r="I204" s="884" t="s">
        <v>324</v>
      </c>
      <c r="J204" s="841">
        <v>48</v>
      </c>
      <c r="K204" s="884" t="s">
        <v>325</v>
      </c>
      <c r="L204" s="873">
        <v>643.72694148000005</v>
      </c>
    </row>
    <row r="205" spans="2:12" ht="23.25" x14ac:dyDescent="0.2">
      <c r="B205" s="936" t="s">
        <v>262</v>
      </c>
      <c r="C205" s="961" t="s">
        <v>263</v>
      </c>
      <c r="D205" s="837"/>
      <c r="E205" s="954">
        <v>72994</v>
      </c>
      <c r="F205" s="955" t="s">
        <v>611</v>
      </c>
      <c r="G205" s="956" t="s">
        <v>1669</v>
      </c>
      <c r="H205" s="884">
        <v>25</v>
      </c>
      <c r="I205" s="884" t="s">
        <v>324</v>
      </c>
      <c r="J205" s="841">
        <v>48</v>
      </c>
      <c r="K205" s="884" t="s">
        <v>325</v>
      </c>
      <c r="L205" s="873">
        <v>950.30770442083508</v>
      </c>
    </row>
    <row r="206" spans="2:12" ht="23.25" x14ac:dyDescent="0.2">
      <c r="B206" s="936" t="s">
        <v>262</v>
      </c>
      <c r="C206" s="961" t="s">
        <v>263</v>
      </c>
      <c r="D206" s="837"/>
      <c r="E206" s="954">
        <v>72982</v>
      </c>
      <c r="F206" s="955" t="s">
        <v>614</v>
      </c>
      <c r="G206" s="956" t="s">
        <v>1670</v>
      </c>
      <c r="H206" s="884">
        <v>25</v>
      </c>
      <c r="I206" s="884" t="s">
        <v>324</v>
      </c>
      <c r="J206" s="841">
        <v>48</v>
      </c>
      <c r="K206" s="884" t="s">
        <v>325</v>
      </c>
      <c r="L206" s="873">
        <v>1061.5757631976226</v>
      </c>
    </row>
    <row r="207" spans="2:12" ht="23.25" x14ac:dyDescent="0.2">
      <c r="B207" s="936" t="s">
        <v>262</v>
      </c>
      <c r="C207" s="961" t="s">
        <v>263</v>
      </c>
      <c r="D207" s="837"/>
      <c r="E207" s="954">
        <v>72984</v>
      </c>
      <c r="F207" s="955" t="s">
        <v>596</v>
      </c>
      <c r="G207" s="956" t="s">
        <v>595</v>
      </c>
      <c r="H207" s="884">
        <v>25</v>
      </c>
      <c r="I207" s="884" t="s">
        <v>324</v>
      </c>
      <c r="J207" s="841">
        <v>48</v>
      </c>
      <c r="K207" s="884" t="s">
        <v>325</v>
      </c>
      <c r="L207" s="873">
        <v>1450.4866661118722</v>
      </c>
    </row>
    <row r="208" spans="2:12" ht="24" thickBot="1" x14ac:dyDescent="0.25">
      <c r="B208" s="946" t="s">
        <v>262</v>
      </c>
      <c r="C208" s="963" t="s">
        <v>263</v>
      </c>
      <c r="D208" s="847"/>
      <c r="E208" s="965">
        <v>72981</v>
      </c>
      <c r="F208" s="966" t="s">
        <v>594</v>
      </c>
      <c r="G208" s="967" t="s">
        <v>599</v>
      </c>
      <c r="H208" s="900">
        <v>15</v>
      </c>
      <c r="I208" s="900" t="s">
        <v>324</v>
      </c>
      <c r="J208" s="826">
        <v>54</v>
      </c>
      <c r="K208" s="900" t="s">
        <v>325</v>
      </c>
      <c r="L208" s="904">
        <v>3487.2757718399994</v>
      </c>
    </row>
    <row r="209" spans="2:12" ht="21" thickBot="1" x14ac:dyDescent="0.25">
      <c r="B209" s="650" t="s">
        <v>530</v>
      </c>
      <c r="C209" s="651"/>
      <c r="D209" s="661"/>
      <c r="E209" s="659"/>
      <c r="F209" s="651"/>
      <c r="G209" s="661"/>
      <c r="H209" s="661"/>
      <c r="I209" s="661"/>
      <c r="J209" s="661"/>
      <c r="K209" s="661"/>
      <c r="L209" s="975"/>
    </row>
    <row r="210" spans="2:12" ht="23.25" x14ac:dyDescent="0.25">
      <c r="B210" s="948" t="s">
        <v>259</v>
      </c>
      <c r="C210" s="949" t="s">
        <v>263</v>
      </c>
      <c r="D210" s="971"/>
      <c r="E210" s="972">
        <v>72978</v>
      </c>
      <c r="F210" s="973" t="s">
        <v>477</v>
      </c>
      <c r="G210" s="974" t="s">
        <v>476</v>
      </c>
      <c r="H210" s="891">
        <v>25</v>
      </c>
      <c r="I210" s="891" t="s">
        <v>324</v>
      </c>
      <c r="J210" s="950">
        <v>48</v>
      </c>
      <c r="K210" s="824" t="s">
        <v>325</v>
      </c>
      <c r="L210" s="896">
        <v>1305.6123951314157</v>
      </c>
    </row>
    <row r="211" spans="2:12" ht="24" thickBot="1" x14ac:dyDescent="0.3">
      <c r="B211" s="946" t="s">
        <v>259</v>
      </c>
      <c r="C211" s="847" t="s">
        <v>263</v>
      </c>
      <c r="D211" s="964"/>
      <c r="E211" s="965">
        <v>72124</v>
      </c>
      <c r="F211" s="966" t="s">
        <v>507</v>
      </c>
      <c r="G211" s="967" t="s">
        <v>531</v>
      </c>
      <c r="H211" s="900">
        <v>10</v>
      </c>
      <c r="I211" s="900" t="s">
        <v>326</v>
      </c>
      <c r="J211" s="826">
        <v>60</v>
      </c>
      <c r="K211" s="826" t="s">
        <v>325</v>
      </c>
      <c r="L211" s="904">
        <v>2334.627038777508</v>
      </c>
    </row>
    <row r="212" spans="2:12" ht="21" thickBot="1" x14ac:dyDescent="0.25">
      <c r="B212" s="650" t="s">
        <v>473</v>
      </c>
      <c r="C212" s="659"/>
      <c r="D212" s="659"/>
      <c r="E212" s="659"/>
      <c r="F212" s="652"/>
      <c r="G212" s="660"/>
      <c r="H212" s="660"/>
      <c r="I212" s="660"/>
      <c r="J212" s="660"/>
      <c r="K212" s="660"/>
      <c r="L212" s="953"/>
    </row>
    <row r="213" spans="2:12" ht="23.25" x14ac:dyDescent="0.25">
      <c r="B213" s="948" t="s">
        <v>259</v>
      </c>
      <c r="C213" s="970" t="s">
        <v>263</v>
      </c>
      <c r="D213" s="971"/>
      <c r="E213" s="972">
        <v>72977</v>
      </c>
      <c r="F213" s="973" t="s">
        <v>474</v>
      </c>
      <c r="G213" s="974" t="s">
        <v>475</v>
      </c>
      <c r="H213" s="891">
        <v>25</v>
      </c>
      <c r="I213" s="891" t="s">
        <v>324</v>
      </c>
      <c r="J213" s="950">
        <v>48</v>
      </c>
      <c r="K213" s="824" t="s">
        <v>325</v>
      </c>
      <c r="L213" s="896">
        <v>482.17902199999997</v>
      </c>
    </row>
    <row r="214" spans="2:12" ht="31.5" x14ac:dyDescent="0.25">
      <c r="B214" s="936" t="s">
        <v>259</v>
      </c>
      <c r="C214" s="961" t="s">
        <v>263</v>
      </c>
      <c r="D214" s="962"/>
      <c r="E214" s="954">
        <v>72038</v>
      </c>
      <c r="F214" s="955" t="s">
        <v>527</v>
      </c>
      <c r="G214" s="956" t="s">
        <v>535</v>
      </c>
      <c r="H214" s="884">
        <v>20</v>
      </c>
      <c r="I214" s="884" t="s">
        <v>324</v>
      </c>
      <c r="J214" s="668">
        <v>64</v>
      </c>
      <c r="K214" s="668" t="s">
        <v>325</v>
      </c>
      <c r="L214" s="873">
        <v>1106.2358999999999</v>
      </c>
    </row>
    <row r="215" spans="2:12" ht="32.25" thickBot="1" x14ac:dyDescent="0.3">
      <c r="B215" s="946" t="s">
        <v>259</v>
      </c>
      <c r="C215" s="963" t="s">
        <v>263</v>
      </c>
      <c r="D215" s="964"/>
      <c r="E215" s="965">
        <v>72041</v>
      </c>
      <c r="F215" s="966" t="s">
        <v>528</v>
      </c>
      <c r="G215" s="967" t="s">
        <v>536</v>
      </c>
      <c r="H215" s="900">
        <v>25</v>
      </c>
      <c r="I215" s="900" t="s">
        <v>324</v>
      </c>
      <c r="J215" s="968">
        <v>64</v>
      </c>
      <c r="K215" s="826" t="s">
        <v>325</v>
      </c>
      <c r="L215" s="904">
        <v>1240.3979280000001</v>
      </c>
    </row>
    <row r="216" spans="2:12" ht="21" thickBot="1" x14ac:dyDescent="0.25">
      <c r="B216" s="650" t="s">
        <v>148</v>
      </c>
      <c r="C216" s="659"/>
      <c r="D216" s="659"/>
      <c r="E216" s="659"/>
      <c r="F216" s="652"/>
      <c r="G216" s="660"/>
      <c r="H216" s="660"/>
      <c r="I216" s="660"/>
      <c r="J216" s="660"/>
      <c r="K216" s="660"/>
      <c r="L216" s="953"/>
    </row>
    <row r="217" spans="2:12" ht="30" x14ac:dyDescent="0.2">
      <c r="B217" s="948" t="s">
        <v>259</v>
      </c>
      <c r="C217" s="949" t="s">
        <v>263</v>
      </c>
      <c r="D217" s="950"/>
      <c r="E217" s="824">
        <v>72125</v>
      </c>
      <c r="F217" s="969" t="s">
        <v>508</v>
      </c>
      <c r="G217" s="960" t="s">
        <v>90</v>
      </c>
      <c r="H217" s="824">
        <v>5</v>
      </c>
      <c r="I217" s="824" t="s">
        <v>331</v>
      </c>
      <c r="J217" s="824">
        <v>72</v>
      </c>
      <c r="K217" s="824" t="s">
        <v>325</v>
      </c>
      <c r="L217" s="896">
        <v>2561.625</v>
      </c>
    </row>
    <row r="218" spans="2:12" ht="50.25" customHeight="1" x14ac:dyDescent="0.2">
      <c r="B218" s="936" t="s">
        <v>259</v>
      </c>
      <c r="C218" s="837" t="s">
        <v>263</v>
      </c>
      <c r="D218" s="841"/>
      <c r="E218" s="954">
        <v>72042</v>
      </c>
      <c r="F218" s="955" t="s">
        <v>529</v>
      </c>
      <c r="G218" s="956" t="s">
        <v>537</v>
      </c>
      <c r="H218" s="884">
        <v>34.5</v>
      </c>
      <c r="I218" s="884" t="s">
        <v>532</v>
      </c>
      <c r="J218" s="668">
        <v>64</v>
      </c>
      <c r="K218" s="668" t="s">
        <v>325</v>
      </c>
      <c r="L218" s="873">
        <v>7969.7868410159999</v>
      </c>
    </row>
    <row r="219" spans="2:12" ht="23.25" x14ac:dyDescent="0.2">
      <c r="B219" s="936" t="s">
        <v>259</v>
      </c>
      <c r="C219" s="837" t="s">
        <v>263</v>
      </c>
      <c r="D219" s="841"/>
      <c r="E219" s="668">
        <v>72915</v>
      </c>
      <c r="F219" s="957" t="s">
        <v>149</v>
      </c>
      <c r="G219" s="833" t="s">
        <v>178</v>
      </c>
      <c r="H219" s="668">
        <v>0.35</v>
      </c>
      <c r="I219" s="668" t="s">
        <v>282</v>
      </c>
      <c r="J219" s="668" t="s">
        <v>365</v>
      </c>
      <c r="K219" s="668" t="s">
        <v>325</v>
      </c>
      <c r="L219" s="873">
        <v>1877.904</v>
      </c>
    </row>
    <row r="220" spans="2:12" ht="23.25" x14ac:dyDescent="0.2">
      <c r="B220" s="936" t="s">
        <v>259</v>
      </c>
      <c r="C220" s="837" t="s">
        <v>263</v>
      </c>
      <c r="D220" s="841"/>
      <c r="E220" s="668">
        <v>72914</v>
      </c>
      <c r="F220" s="957" t="s">
        <v>150</v>
      </c>
      <c r="G220" s="833" t="s">
        <v>318</v>
      </c>
      <c r="H220" s="668">
        <v>0.5</v>
      </c>
      <c r="I220" s="668" t="s">
        <v>282</v>
      </c>
      <c r="J220" s="668" t="s">
        <v>364</v>
      </c>
      <c r="K220" s="668" t="s">
        <v>325</v>
      </c>
      <c r="L220" s="873">
        <v>12771</v>
      </c>
    </row>
    <row r="221" spans="2:12" ht="23.25" x14ac:dyDescent="0.2">
      <c r="B221" s="936" t="s">
        <v>259</v>
      </c>
      <c r="C221" s="837" t="s">
        <v>263</v>
      </c>
      <c r="D221" s="841"/>
      <c r="E221" s="668">
        <v>72899</v>
      </c>
      <c r="F221" s="957" t="s">
        <v>151</v>
      </c>
      <c r="G221" s="833" t="s">
        <v>179</v>
      </c>
      <c r="H221" s="668">
        <v>0.5</v>
      </c>
      <c r="I221" s="668" t="s">
        <v>282</v>
      </c>
      <c r="J221" s="668" t="s">
        <v>364</v>
      </c>
      <c r="K221" s="668" t="s">
        <v>325</v>
      </c>
      <c r="L221" s="873">
        <v>12771</v>
      </c>
    </row>
    <row r="222" spans="2:12" ht="23.25" x14ac:dyDescent="0.2">
      <c r="B222" s="936" t="s">
        <v>259</v>
      </c>
      <c r="C222" s="837" t="s">
        <v>263</v>
      </c>
      <c r="D222" s="841"/>
      <c r="E222" s="668">
        <v>72897</v>
      </c>
      <c r="F222" s="957" t="s">
        <v>152</v>
      </c>
      <c r="G222" s="833" t="s">
        <v>319</v>
      </c>
      <c r="H222" s="668">
        <v>0.37</v>
      </c>
      <c r="I222" s="668" t="s">
        <v>282</v>
      </c>
      <c r="J222" s="668" t="s">
        <v>364</v>
      </c>
      <c r="K222" s="668" t="s">
        <v>325</v>
      </c>
      <c r="L222" s="873">
        <v>6860.7</v>
      </c>
    </row>
    <row r="223" spans="2:12" ht="23.25" x14ac:dyDescent="0.2">
      <c r="B223" s="936" t="s">
        <v>259</v>
      </c>
      <c r="C223" s="837" t="s">
        <v>263</v>
      </c>
      <c r="D223" s="841"/>
      <c r="E223" s="668">
        <v>72896</v>
      </c>
      <c r="F223" s="957" t="s">
        <v>153</v>
      </c>
      <c r="G223" s="833" t="s">
        <v>180</v>
      </c>
      <c r="H223" s="668">
        <v>0.5</v>
      </c>
      <c r="I223" s="668" t="s">
        <v>282</v>
      </c>
      <c r="J223" s="668" t="s">
        <v>366</v>
      </c>
      <c r="K223" s="668" t="s">
        <v>325</v>
      </c>
      <c r="L223" s="873">
        <v>12099.779999999999</v>
      </c>
    </row>
    <row r="224" spans="2:12" ht="24" thickBot="1" x14ac:dyDescent="0.25">
      <c r="B224" s="946" t="s">
        <v>259</v>
      </c>
      <c r="C224" s="847" t="s">
        <v>263</v>
      </c>
      <c r="D224" s="842"/>
      <c r="E224" s="826">
        <v>72898</v>
      </c>
      <c r="F224" s="958" t="s">
        <v>154</v>
      </c>
      <c r="G224" s="959" t="s">
        <v>181</v>
      </c>
      <c r="H224" s="826">
        <v>9</v>
      </c>
      <c r="I224" s="826" t="s">
        <v>271</v>
      </c>
      <c r="J224" s="826" t="s">
        <v>367</v>
      </c>
      <c r="K224" s="826" t="s">
        <v>325</v>
      </c>
      <c r="L224" s="904">
        <v>22453.200000000001</v>
      </c>
    </row>
    <row r="225" spans="2:12" ht="21" thickBot="1" x14ac:dyDescent="0.25">
      <c r="B225" s="650" t="s">
        <v>300</v>
      </c>
      <c r="C225" s="659"/>
      <c r="D225" s="659"/>
      <c r="E225" s="659"/>
      <c r="F225" s="651"/>
      <c r="G225" s="660"/>
      <c r="H225" s="660"/>
      <c r="I225" s="660"/>
      <c r="J225" s="660"/>
      <c r="K225" s="660"/>
      <c r="L225" s="953"/>
    </row>
    <row r="226" spans="2:12" ht="23.25" x14ac:dyDescent="0.2">
      <c r="B226" s="948" t="s">
        <v>259</v>
      </c>
      <c r="C226" s="949" t="s">
        <v>263</v>
      </c>
      <c r="D226" s="950"/>
      <c r="E226" s="825">
        <v>72955</v>
      </c>
      <c r="F226" s="892" t="s">
        <v>335</v>
      </c>
      <c r="G226" s="960" t="s">
        <v>372</v>
      </c>
      <c r="H226" s="824">
        <v>2</v>
      </c>
      <c r="I226" s="824" t="s">
        <v>282</v>
      </c>
      <c r="J226" s="824" t="s">
        <v>368</v>
      </c>
      <c r="K226" s="824" t="s">
        <v>325</v>
      </c>
      <c r="L226" s="896">
        <v>246.33000000000004</v>
      </c>
    </row>
    <row r="227" spans="2:12" ht="23.25" x14ac:dyDescent="0.2">
      <c r="B227" s="936" t="s">
        <v>259</v>
      </c>
      <c r="C227" s="837" t="s">
        <v>263</v>
      </c>
      <c r="D227" s="841"/>
      <c r="E227" s="671">
        <v>72956</v>
      </c>
      <c r="F227" s="869" t="s">
        <v>336</v>
      </c>
      <c r="G227" s="833" t="s">
        <v>373</v>
      </c>
      <c r="H227" s="668">
        <v>2</v>
      </c>
      <c r="I227" s="668" t="s">
        <v>282</v>
      </c>
      <c r="J227" s="668" t="s">
        <v>368</v>
      </c>
      <c r="K227" s="668" t="s">
        <v>325</v>
      </c>
      <c r="L227" s="873">
        <v>299.88</v>
      </c>
    </row>
    <row r="228" spans="2:12" ht="23.25" x14ac:dyDescent="0.2">
      <c r="B228" s="936" t="s">
        <v>259</v>
      </c>
      <c r="C228" s="837" t="s">
        <v>263</v>
      </c>
      <c r="D228" s="841"/>
      <c r="E228" s="671">
        <v>72957</v>
      </c>
      <c r="F228" s="869" t="s">
        <v>337</v>
      </c>
      <c r="G228" s="833" t="s">
        <v>374</v>
      </c>
      <c r="H228" s="668">
        <v>2</v>
      </c>
      <c r="I228" s="668" t="s">
        <v>282</v>
      </c>
      <c r="J228" s="668" t="s">
        <v>368</v>
      </c>
      <c r="K228" s="668" t="s">
        <v>325</v>
      </c>
      <c r="L228" s="873">
        <v>246.33000000000004</v>
      </c>
    </row>
    <row r="229" spans="2:12" ht="23.25" x14ac:dyDescent="0.2">
      <c r="B229" s="936" t="s">
        <v>259</v>
      </c>
      <c r="C229" s="837" t="s">
        <v>263</v>
      </c>
      <c r="D229" s="841"/>
      <c r="E229" s="671">
        <v>72958</v>
      </c>
      <c r="F229" s="869" t="s">
        <v>338</v>
      </c>
      <c r="G229" s="833" t="s">
        <v>375</v>
      </c>
      <c r="H229" s="668">
        <v>2</v>
      </c>
      <c r="I229" s="668" t="s">
        <v>282</v>
      </c>
      <c r="J229" s="668" t="s">
        <v>368</v>
      </c>
      <c r="K229" s="668" t="s">
        <v>325</v>
      </c>
      <c r="L229" s="873">
        <v>246.33000000000004</v>
      </c>
    </row>
    <row r="230" spans="2:12" ht="23.25" x14ac:dyDescent="0.2">
      <c r="B230" s="936" t="s">
        <v>259</v>
      </c>
      <c r="C230" s="837" t="s">
        <v>263</v>
      </c>
      <c r="D230" s="841"/>
      <c r="E230" s="671">
        <v>72959</v>
      </c>
      <c r="F230" s="869" t="s">
        <v>339</v>
      </c>
      <c r="G230" s="833" t="s">
        <v>376</v>
      </c>
      <c r="H230" s="668">
        <v>2</v>
      </c>
      <c r="I230" s="668" t="s">
        <v>282</v>
      </c>
      <c r="J230" s="668" t="s">
        <v>368</v>
      </c>
      <c r="K230" s="668" t="s">
        <v>325</v>
      </c>
      <c r="L230" s="873">
        <v>262.39500000000004</v>
      </c>
    </row>
    <row r="231" spans="2:12" ht="23.25" x14ac:dyDescent="0.2">
      <c r="B231" s="936" t="s">
        <v>259</v>
      </c>
      <c r="C231" s="837" t="s">
        <v>263</v>
      </c>
      <c r="D231" s="841"/>
      <c r="E231" s="671">
        <v>72962</v>
      </c>
      <c r="F231" s="869" t="s">
        <v>340</v>
      </c>
      <c r="G231" s="833" t="s">
        <v>377</v>
      </c>
      <c r="H231" s="668">
        <v>2</v>
      </c>
      <c r="I231" s="668" t="s">
        <v>282</v>
      </c>
      <c r="J231" s="668" t="s">
        <v>368</v>
      </c>
      <c r="K231" s="668" t="s">
        <v>325</v>
      </c>
      <c r="L231" s="873">
        <v>262.39500000000004</v>
      </c>
    </row>
    <row r="232" spans="2:12" ht="23.25" x14ac:dyDescent="0.2">
      <c r="B232" s="936" t="s">
        <v>259</v>
      </c>
      <c r="C232" s="837" t="s">
        <v>263</v>
      </c>
      <c r="D232" s="841"/>
      <c r="E232" s="671">
        <v>72963</v>
      </c>
      <c r="F232" s="869" t="s">
        <v>341</v>
      </c>
      <c r="G232" s="833" t="s">
        <v>378</v>
      </c>
      <c r="H232" s="668">
        <v>2</v>
      </c>
      <c r="I232" s="668" t="s">
        <v>282</v>
      </c>
      <c r="J232" s="668" t="s">
        <v>368</v>
      </c>
      <c r="K232" s="668" t="s">
        <v>325</v>
      </c>
      <c r="L232" s="873">
        <v>262.39500000000004</v>
      </c>
    </row>
    <row r="233" spans="2:12" ht="23.25" x14ac:dyDescent="0.2">
      <c r="B233" s="936" t="s">
        <v>259</v>
      </c>
      <c r="C233" s="837" t="s">
        <v>263</v>
      </c>
      <c r="D233" s="841"/>
      <c r="E233" s="671">
        <v>72964</v>
      </c>
      <c r="F233" s="869" t="s">
        <v>342</v>
      </c>
      <c r="G233" s="833" t="s">
        <v>379</v>
      </c>
      <c r="H233" s="668">
        <v>2</v>
      </c>
      <c r="I233" s="668" t="s">
        <v>282</v>
      </c>
      <c r="J233" s="668" t="s">
        <v>368</v>
      </c>
      <c r="K233" s="668" t="s">
        <v>325</v>
      </c>
      <c r="L233" s="873">
        <v>246.33000000000004</v>
      </c>
    </row>
    <row r="234" spans="2:12" ht="23.25" x14ac:dyDescent="0.2">
      <c r="B234" s="936" t="s">
        <v>259</v>
      </c>
      <c r="C234" s="837" t="s">
        <v>263</v>
      </c>
      <c r="D234" s="841"/>
      <c r="E234" s="671">
        <v>72965</v>
      </c>
      <c r="F234" s="869" t="s">
        <v>343</v>
      </c>
      <c r="G234" s="833" t="s">
        <v>380</v>
      </c>
      <c r="H234" s="668">
        <v>2</v>
      </c>
      <c r="I234" s="668" t="s">
        <v>282</v>
      </c>
      <c r="J234" s="668" t="s">
        <v>368</v>
      </c>
      <c r="K234" s="668" t="s">
        <v>325</v>
      </c>
      <c r="L234" s="873">
        <v>262.39500000000004</v>
      </c>
    </row>
    <row r="235" spans="2:12" ht="23.25" x14ac:dyDescent="0.2">
      <c r="B235" s="936" t="s">
        <v>259</v>
      </c>
      <c r="C235" s="837" t="s">
        <v>263</v>
      </c>
      <c r="D235" s="841"/>
      <c r="E235" s="671">
        <v>72966</v>
      </c>
      <c r="F235" s="869" t="s">
        <v>344</v>
      </c>
      <c r="G235" s="833" t="s">
        <v>381</v>
      </c>
      <c r="H235" s="668">
        <v>2</v>
      </c>
      <c r="I235" s="668" t="s">
        <v>282</v>
      </c>
      <c r="J235" s="668" t="s">
        <v>368</v>
      </c>
      <c r="K235" s="668" t="s">
        <v>325</v>
      </c>
      <c r="L235" s="873">
        <v>262.39500000000004</v>
      </c>
    </row>
    <row r="236" spans="2:12" ht="23.25" x14ac:dyDescent="0.2">
      <c r="B236" s="936" t="s">
        <v>259</v>
      </c>
      <c r="C236" s="837" t="s">
        <v>263</v>
      </c>
      <c r="D236" s="841"/>
      <c r="E236" s="671">
        <v>72967</v>
      </c>
      <c r="F236" s="869" t="s">
        <v>345</v>
      </c>
      <c r="G236" s="833" t="s">
        <v>382</v>
      </c>
      <c r="H236" s="668">
        <v>2</v>
      </c>
      <c r="I236" s="668" t="s">
        <v>282</v>
      </c>
      <c r="J236" s="668" t="s">
        <v>368</v>
      </c>
      <c r="K236" s="668" t="s">
        <v>325</v>
      </c>
      <c r="L236" s="873">
        <v>274.40000000000003</v>
      </c>
    </row>
    <row r="237" spans="2:12" ht="23.25" x14ac:dyDescent="0.2">
      <c r="B237" s="936" t="s">
        <v>259</v>
      </c>
      <c r="C237" s="837" t="s">
        <v>263</v>
      </c>
      <c r="D237" s="841"/>
      <c r="E237" s="671">
        <v>72968</v>
      </c>
      <c r="F237" s="869" t="s">
        <v>346</v>
      </c>
      <c r="G237" s="833" t="s">
        <v>383</v>
      </c>
      <c r="H237" s="668">
        <v>2</v>
      </c>
      <c r="I237" s="668" t="s">
        <v>282</v>
      </c>
      <c r="J237" s="668" t="s">
        <v>368</v>
      </c>
      <c r="K237" s="668" t="s">
        <v>325</v>
      </c>
      <c r="L237" s="873">
        <v>262.39500000000004</v>
      </c>
    </row>
    <row r="238" spans="2:12" ht="23.25" x14ac:dyDescent="0.2">
      <c r="B238" s="936" t="s">
        <v>259</v>
      </c>
      <c r="C238" s="837" t="s">
        <v>263</v>
      </c>
      <c r="D238" s="841"/>
      <c r="E238" s="671">
        <v>72969</v>
      </c>
      <c r="F238" s="869" t="s">
        <v>347</v>
      </c>
      <c r="G238" s="833" t="s">
        <v>384</v>
      </c>
      <c r="H238" s="668">
        <v>2</v>
      </c>
      <c r="I238" s="668" t="s">
        <v>282</v>
      </c>
      <c r="J238" s="668" t="s">
        <v>368</v>
      </c>
      <c r="K238" s="668" t="s">
        <v>325</v>
      </c>
      <c r="L238" s="873">
        <v>262.39500000000004</v>
      </c>
    </row>
    <row r="239" spans="2:12" ht="23.25" x14ac:dyDescent="0.2">
      <c r="B239" s="936" t="s">
        <v>259</v>
      </c>
      <c r="C239" s="837" t="s">
        <v>263</v>
      </c>
      <c r="D239" s="841"/>
      <c r="E239" s="671">
        <v>72975</v>
      </c>
      <c r="F239" s="670" t="s">
        <v>348</v>
      </c>
      <c r="G239" s="945" t="s">
        <v>385</v>
      </c>
      <c r="H239" s="668">
        <v>2</v>
      </c>
      <c r="I239" s="668" t="s">
        <v>282</v>
      </c>
      <c r="J239" s="668" t="s">
        <v>368</v>
      </c>
      <c r="K239" s="668" t="s">
        <v>325</v>
      </c>
      <c r="L239" s="873">
        <v>262.39500000000004</v>
      </c>
    </row>
    <row r="240" spans="2:12" ht="24" thickBot="1" x14ac:dyDescent="0.25">
      <c r="B240" s="946" t="s">
        <v>259</v>
      </c>
      <c r="C240" s="847" t="s">
        <v>263</v>
      </c>
      <c r="D240" s="842"/>
      <c r="E240" s="829">
        <v>72976</v>
      </c>
      <c r="F240" s="828" t="s">
        <v>349</v>
      </c>
      <c r="G240" s="947" t="s">
        <v>386</v>
      </c>
      <c r="H240" s="826">
        <v>2</v>
      </c>
      <c r="I240" s="826" t="s">
        <v>282</v>
      </c>
      <c r="J240" s="826" t="s">
        <v>368</v>
      </c>
      <c r="K240" s="826" t="s">
        <v>325</v>
      </c>
      <c r="L240" s="904">
        <v>262.39500000000004</v>
      </c>
    </row>
    <row r="241" spans="2:12" ht="21" thickBot="1" x14ac:dyDescent="0.25">
      <c r="B241" s="650" t="s">
        <v>301</v>
      </c>
      <c r="C241" s="659"/>
      <c r="D241" s="659"/>
      <c r="E241" s="659"/>
      <c r="F241" s="651"/>
      <c r="G241" s="660"/>
      <c r="H241" s="660"/>
      <c r="I241" s="660"/>
      <c r="J241" s="660"/>
      <c r="K241" s="660"/>
      <c r="L241" s="953"/>
    </row>
    <row r="242" spans="2:12" ht="23.25" x14ac:dyDescent="0.2">
      <c r="B242" s="948" t="s">
        <v>259</v>
      </c>
      <c r="C242" s="949" t="s">
        <v>263</v>
      </c>
      <c r="D242" s="950"/>
      <c r="E242" s="824">
        <v>72931</v>
      </c>
      <c r="F242" s="951" t="s">
        <v>350</v>
      </c>
      <c r="G242" s="952" t="s">
        <v>370</v>
      </c>
      <c r="H242" s="824">
        <v>5</v>
      </c>
      <c r="I242" s="824" t="s">
        <v>282</v>
      </c>
      <c r="J242" s="824" t="s">
        <v>369</v>
      </c>
      <c r="K242" s="824" t="s">
        <v>325</v>
      </c>
      <c r="L242" s="896">
        <v>595.476</v>
      </c>
    </row>
    <row r="243" spans="2:12" ht="23.25" x14ac:dyDescent="0.2">
      <c r="B243" s="936" t="s">
        <v>259</v>
      </c>
      <c r="C243" s="837" t="s">
        <v>263</v>
      </c>
      <c r="D243" s="841"/>
      <c r="E243" s="668">
        <v>72937</v>
      </c>
      <c r="F243" s="937" t="s">
        <v>351</v>
      </c>
      <c r="G243" s="938" t="s">
        <v>371</v>
      </c>
      <c r="H243" s="668">
        <v>5</v>
      </c>
      <c r="I243" s="668" t="s">
        <v>282</v>
      </c>
      <c r="J243" s="668" t="s">
        <v>369</v>
      </c>
      <c r="K243" s="668" t="s">
        <v>325</v>
      </c>
      <c r="L243" s="873">
        <v>715.428</v>
      </c>
    </row>
    <row r="244" spans="2:12" ht="23.25" x14ac:dyDescent="0.2">
      <c r="B244" s="936" t="s">
        <v>259</v>
      </c>
      <c r="C244" s="837" t="s">
        <v>263</v>
      </c>
      <c r="D244" s="841"/>
      <c r="E244" s="668">
        <v>72932</v>
      </c>
      <c r="F244" s="937" t="s">
        <v>352</v>
      </c>
      <c r="G244" s="938" t="s">
        <v>387</v>
      </c>
      <c r="H244" s="668">
        <v>5</v>
      </c>
      <c r="I244" s="668" t="s">
        <v>282</v>
      </c>
      <c r="J244" s="668" t="s">
        <v>369</v>
      </c>
      <c r="K244" s="668" t="s">
        <v>325</v>
      </c>
      <c r="L244" s="873">
        <v>595.476</v>
      </c>
    </row>
    <row r="245" spans="2:12" ht="23.25" x14ac:dyDescent="0.2">
      <c r="B245" s="936" t="s">
        <v>259</v>
      </c>
      <c r="C245" s="837" t="s">
        <v>263</v>
      </c>
      <c r="D245" s="841"/>
      <c r="E245" s="668">
        <v>72938</v>
      </c>
      <c r="F245" s="937" t="s">
        <v>353</v>
      </c>
      <c r="G245" s="938" t="s">
        <v>388</v>
      </c>
      <c r="H245" s="668">
        <v>5</v>
      </c>
      <c r="I245" s="668" t="s">
        <v>282</v>
      </c>
      <c r="J245" s="668" t="s">
        <v>369</v>
      </c>
      <c r="K245" s="668" t="s">
        <v>325</v>
      </c>
      <c r="L245" s="873">
        <v>595.476</v>
      </c>
    </row>
    <row r="246" spans="2:12" ht="23.25" x14ac:dyDescent="0.2">
      <c r="B246" s="936" t="s">
        <v>259</v>
      </c>
      <c r="C246" s="837" t="s">
        <v>263</v>
      </c>
      <c r="D246" s="841"/>
      <c r="E246" s="668">
        <v>72939</v>
      </c>
      <c r="F246" s="937" t="s">
        <v>354</v>
      </c>
      <c r="G246" s="938" t="s">
        <v>389</v>
      </c>
      <c r="H246" s="668">
        <v>5</v>
      </c>
      <c r="I246" s="668" t="s">
        <v>282</v>
      </c>
      <c r="J246" s="668" t="s">
        <v>369</v>
      </c>
      <c r="K246" s="668" t="s">
        <v>325</v>
      </c>
      <c r="L246" s="873">
        <v>595.476</v>
      </c>
    </row>
    <row r="247" spans="2:12" ht="23.25" x14ac:dyDescent="0.2">
      <c r="B247" s="936" t="s">
        <v>259</v>
      </c>
      <c r="C247" s="837" t="s">
        <v>263</v>
      </c>
      <c r="D247" s="841"/>
      <c r="E247" s="668">
        <v>72951</v>
      </c>
      <c r="F247" s="937" t="s">
        <v>355</v>
      </c>
      <c r="G247" s="938" t="s">
        <v>390</v>
      </c>
      <c r="H247" s="668">
        <v>5</v>
      </c>
      <c r="I247" s="668" t="s">
        <v>282</v>
      </c>
      <c r="J247" s="668" t="s">
        <v>369</v>
      </c>
      <c r="K247" s="668" t="s">
        <v>325</v>
      </c>
      <c r="L247" s="873">
        <v>595.476</v>
      </c>
    </row>
    <row r="248" spans="2:12" ht="23.25" x14ac:dyDescent="0.2">
      <c r="B248" s="936" t="s">
        <v>259</v>
      </c>
      <c r="C248" s="837" t="s">
        <v>263</v>
      </c>
      <c r="D248" s="841"/>
      <c r="E248" s="668">
        <v>72933</v>
      </c>
      <c r="F248" s="937" t="s">
        <v>356</v>
      </c>
      <c r="G248" s="938" t="s">
        <v>391</v>
      </c>
      <c r="H248" s="668">
        <v>5</v>
      </c>
      <c r="I248" s="668" t="s">
        <v>282</v>
      </c>
      <c r="J248" s="668" t="s">
        <v>369</v>
      </c>
      <c r="K248" s="668" t="s">
        <v>325</v>
      </c>
      <c r="L248" s="873">
        <v>595.476</v>
      </c>
    </row>
    <row r="249" spans="2:12" ht="23.25" x14ac:dyDescent="0.2">
      <c r="B249" s="936" t="s">
        <v>259</v>
      </c>
      <c r="C249" s="837" t="s">
        <v>263</v>
      </c>
      <c r="D249" s="841"/>
      <c r="E249" s="668">
        <v>72952</v>
      </c>
      <c r="F249" s="937" t="s">
        <v>357</v>
      </c>
      <c r="G249" s="938" t="s">
        <v>392</v>
      </c>
      <c r="H249" s="668">
        <v>5</v>
      </c>
      <c r="I249" s="668" t="s">
        <v>282</v>
      </c>
      <c r="J249" s="668" t="s">
        <v>369</v>
      </c>
      <c r="K249" s="668" t="s">
        <v>325</v>
      </c>
      <c r="L249" s="873">
        <v>622.72</v>
      </c>
    </row>
    <row r="250" spans="2:12" ht="23.25" x14ac:dyDescent="0.2">
      <c r="B250" s="936" t="s">
        <v>259</v>
      </c>
      <c r="C250" s="837" t="s">
        <v>263</v>
      </c>
      <c r="D250" s="841"/>
      <c r="E250" s="668">
        <v>72953</v>
      </c>
      <c r="F250" s="937" t="s">
        <v>358</v>
      </c>
      <c r="G250" s="938" t="s">
        <v>393</v>
      </c>
      <c r="H250" s="668">
        <v>5</v>
      </c>
      <c r="I250" s="668" t="s">
        <v>282</v>
      </c>
      <c r="J250" s="668" t="s">
        <v>369</v>
      </c>
      <c r="K250" s="668" t="s">
        <v>325</v>
      </c>
      <c r="L250" s="873">
        <v>595.476</v>
      </c>
    </row>
    <row r="251" spans="2:12" ht="23.25" x14ac:dyDescent="0.2">
      <c r="B251" s="936" t="s">
        <v>259</v>
      </c>
      <c r="C251" s="837" t="s">
        <v>263</v>
      </c>
      <c r="D251" s="841"/>
      <c r="E251" s="668">
        <v>72954</v>
      </c>
      <c r="F251" s="937" t="s">
        <v>359</v>
      </c>
      <c r="G251" s="938" t="s">
        <v>394</v>
      </c>
      <c r="H251" s="668">
        <v>5</v>
      </c>
      <c r="I251" s="668" t="s">
        <v>282</v>
      </c>
      <c r="J251" s="668" t="s">
        <v>369</v>
      </c>
      <c r="K251" s="668" t="s">
        <v>325</v>
      </c>
      <c r="L251" s="873">
        <v>622.71627999999998</v>
      </c>
    </row>
    <row r="252" spans="2:12" ht="23.25" x14ac:dyDescent="0.2">
      <c r="B252" s="936" t="s">
        <v>259</v>
      </c>
      <c r="C252" s="837" t="s">
        <v>263</v>
      </c>
      <c r="D252" s="841"/>
      <c r="E252" s="668">
        <v>72934</v>
      </c>
      <c r="F252" s="937" t="s">
        <v>360</v>
      </c>
      <c r="G252" s="938" t="s">
        <v>395</v>
      </c>
      <c r="H252" s="668">
        <v>5</v>
      </c>
      <c r="I252" s="668" t="s">
        <v>282</v>
      </c>
      <c r="J252" s="668" t="s">
        <v>369</v>
      </c>
      <c r="K252" s="668" t="s">
        <v>325</v>
      </c>
      <c r="L252" s="873">
        <v>790.39799999999991</v>
      </c>
    </row>
    <row r="253" spans="2:12" ht="23.25" x14ac:dyDescent="0.2">
      <c r="B253" s="936" t="s">
        <v>259</v>
      </c>
      <c r="C253" s="837" t="s">
        <v>263</v>
      </c>
      <c r="D253" s="841"/>
      <c r="E253" s="668">
        <v>72935</v>
      </c>
      <c r="F253" s="937" t="s">
        <v>361</v>
      </c>
      <c r="G253" s="938" t="s">
        <v>396</v>
      </c>
      <c r="H253" s="668">
        <v>5</v>
      </c>
      <c r="I253" s="668" t="s">
        <v>282</v>
      </c>
      <c r="J253" s="668" t="s">
        <v>369</v>
      </c>
      <c r="K253" s="668" t="s">
        <v>325</v>
      </c>
      <c r="L253" s="873">
        <v>790.39799999999991</v>
      </c>
    </row>
    <row r="254" spans="2:12" ht="23.25" x14ac:dyDescent="0.2">
      <c r="B254" s="939" t="s">
        <v>259</v>
      </c>
      <c r="C254" s="940" t="s">
        <v>263</v>
      </c>
      <c r="D254" s="941"/>
      <c r="E254" s="942">
        <v>72936</v>
      </c>
      <c r="F254" s="943" t="s">
        <v>362</v>
      </c>
      <c r="G254" s="944" t="s">
        <v>397</v>
      </c>
      <c r="H254" s="942">
        <v>5</v>
      </c>
      <c r="I254" s="942" t="s">
        <v>282</v>
      </c>
      <c r="J254" s="942" t="s">
        <v>369</v>
      </c>
      <c r="K254" s="942" t="s">
        <v>325</v>
      </c>
      <c r="L254" s="873">
        <v>790.39799999999991</v>
      </c>
    </row>
    <row r="255" spans="2:12" ht="21" outlineLevel="5" thickBot="1" x14ac:dyDescent="0.25">
      <c r="B255" s="536" t="s">
        <v>1057</v>
      </c>
      <c r="C255" s="536"/>
      <c r="D255" s="536"/>
      <c r="E255" s="536"/>
      <c r="F255" s="821"/>
      <c r="G255" s="822"/>
      <c r="H255" s="822"/>
      <c r="I255" s="822"/>
      <c r="J255" s="856"/>
      <c r="K255" s="822"/>
      <c r="L255" s="823"/>
    </row>
    <row r="256" spans="2:12" ht="21" outlineLevel="5" thickBot="1" x14ac:dyDescent="0.3">
      <c r="B256" s="673" t="s">
        <v>269</v>
      </c>
      <c r="C256" s="673"/>
      <c r="D256" s="673"/>
      <c r="E256" s="673"/>
      <c r="F256" s="674"/>
      <c r="G256" s="675"/>
      <c r="H256" s="675"/>
      <c r="I256" s="675"/>
      <c r="J256" s="675"/>
      <c r="K256" s="675"/>
      <c r="L256" s="935"/>
    </row>
    <row r="257" spans="2:12" ht="31.5" outlineLevel="5" x14ac:dyDescent="0.25">
      <c r="B257" s="838" t="s">
        <v>259</v>
      </c>
      <c r="C257" s="846" t="s">
        <v>263</v>
      </c>
      <c r="D257" s="839"/>
      <c r="E257" s="860">
        <v>72350</v>
      </c>
      <c r="F257" s="907" t="s">
        <v>270</v>
      </c>
      <c r="G257" s="934" t="s">
        <v>460</v>
      </c>
      <c r="H257" s="862">
        <v>8.1999999999999993</v>
      </c>
      <c r="I257" s="860" t="s">
        <v>271</v>
      </c>
      <c r="J257" s="860">
        <v>35</v>
      </c>
      <c r="K257" s="860" t="s">
        <v>325</v>
      </c>
      <c r="L257" s="865">
        <v>4672.8122566125003</v>
      </c>
    </row>
    <row r="258" spans="2:12" ht="31.5" outlineLevel="5" x14ac:dyDescent="0.25">
      <c r="B258" s="840" t="s">
        <v>259</v>
      </c>
      <c r="C258" s="837" t="s">
        <v>263</v>
      </c>
      <c r="D258" s="841"/>
      <c r="E258" s="668">
        <v>72493</v>
      </c>
      <c r="F258" s="669" t="s">
        <v>272</v>
      </c>
      <c r="G258" s="670" t="s">
        <v>461</v>
      </c>
      <c r="H258" s="671">
        <v>11</v>
      </c>
      <c r="I258" s="668" t="s">
        <v>271</v>
      </c>
      <c r="J258" s="668">
        <v>24</v>
      </c>
      <c r="K258" s="668" t="s">
        <v>325</v>
      </c>
      <c r="L258" s="873">
        <v>8164.4337574799993</v>
      </c>
    </row>
    <row r="259" spans="2:12" ht="32.25" outlineLevel="5" thickBot="1" x14ac:dyDescent="0.3">
      <c r="B259" s="914" t="s">
        <v>259</v>
      </c>
      <c r="C259" s="915" t="s">
        <v>263</v>
      </c>
      <c r="D259" s="916"/>
      <c r="E259" s="878">
        <v>72540</v>
      </c>
      <c r="F259" s="917" t="s">
        <v>273</v>
      </c>
      <c r="G259" s="886" t="s">
        <v>462</v>
      </c>
      <c r="H259" s="887">
        <v>8</v>
      </c>
      <c r="I259" s="878" t="s">
        <v>271</v>
      </c>
      <c r="J259" s="878">
        <v>36</v>
      </c>
      <c r="K259" s="878" t="s">
        <v>325</v>
      </c>
      <c r="L259" s="883">
        <v>5185.065309674249</v>
      </c>
    </row>
    <row r="260" spans="2:12" ht="21" outlineLevel="5" thickBot="1" x14ac:dyDescent="0.25">
      <c r="B260" s="673" t="s">
        <v>274</v>
      </c>
      <c r="C260" s="673"/>
      <c r="D260" s="673"/>
      <c r="E260" s="673"/>
      <c r="F260" s="659"/>
      <c r="G260" s="676"/>
      <c r="H260" s="676"/>
      <c r="I260" s="676"/>
      <c r="J260" s="676"/>
      <c r="K260" s="676"/>
      <c r="L260" s="921"/>
    </row>
    <row r="261" spans="2:12" ht="20.25" outlineLevel="5" x14ac:dyDescent="0.25">
      <c r="B261" s="838" t="s">
        <v>259</v>
      </c>
      <c r="C261" s="846" t="s">
        <v>263</v>
      </c>
      <c r="D261" s="839"/>
      <c r="E261" s="860">
        <v>72547</v>
      </c>
      <c r="F261" s="907" t="s">
        <v>275</v>
      </c>
      <c r="G261" s="907" t="s">
        <v>463</v>
      </c>
      <c r="H261" s="862">
        <v>0.24</v>
      </c>
      <c r="I261" s="860" t="s">
        <v>276</v>
      </c>
      <c r="J261" s="860" t="s">
        <v>457</v>
      </c>
      <c r="K261" s="860" t="s">
        <v>325</v>
      </c>
      <c r="L261" s="865">
        <v>120.60401328790749</v>
      </c>
    </row>
    <row r="262" spans="2:12" ht="20.25" outlineLevel="5" x14ac:dyDescent="0.25">
      <c r="B262" s="840" t="s">
        <v>259</v>
      </c>
      <c r="C262" s="837" t="s">
        <v>263</v>
      </c>
      <c r="D262" s="841"/>
      <c r="E262" s="668">
        <v>72546</v>
      </c>
      <c r="F262" s="669" t="s">
        <v>277</v>
      </c>
      <c r="G262" s="669" t="s">
        <v>464</v>
      </c>
      <c r="H262" s="671">
        <v>0.2</v>
      </c>
      <c r="I262" s="668" t="s">
        <v>276</v>
      </c>
      <c r="J262" s="668" t="s">
        <v>458</v>
      </c>
      <c r="K262" s="668" t="s">
        <v>325</v>
      </c>
      <c r="L262" s="873">
        <v>209.90034470988502</v>
      </c>
    </row>
    <row r="263" spans="2:12" ht="20.25" outlineLevel="5" x14ac:dyDescent="0.25">
      <c r="B263" s="840" t="s">
        <v>259</v>
      </c>
      <c r="C263" s="837" t="s">
        <v>263</v>
      </c>
      <c r="D263" s="841"/>
      <c r="E263" s="668">
        <v>72548</v>
      </c>
      <c r="F263" s="669" t="s">
        <v>277</v>
      </c>
      <c r="G263" s="911" t="s">
        <v>465</v>
      </c>
      <c r="H263" s="671">
        <v>0.24</v>
      </c>
      <c r="I263" s="668" t="s">
        <v>276</v>
      </c>
      <c r="J263" s="668" t="s">
        <v>458</v>
      </c>
      <c r="K263" s="668" t="s">
        <v>325</v>
      </c>
      <c r="L263" s="873">
        <v>221.22387845161293</v>
      </c>
    </row>
    <row r="264" spans="2:12" ht="20.25" outlineLevel="5" x14ac:dyDescent="0.25">
      <c r="B264" s="840" t="s">
        <v>259</v>
      </c>
      <c r="C264" s="837" t="s">
        <v>263</v>
      </c>
      <c r="D264" s="841"/>
      <c r="E264" s="668">
        <v>72549</v>
      </c>
      <c r="F264" s="669" t="s">
        <v>278</v>
      </c>
      <c r="G264" s="669" t="s">
        <v>459</v>
      </c>
      <c r="H264" s="671">
        <v>0.32</v>
      </c>
      <c r="I264" s="668" t="s">
        <v>276</v>
      </c>
      <c r="J264" s="668" t="s">
        <v>457</v>
      </c>
      <c r="K264" s="668" t="s">
        <v>325</v>
      </c>
      <c r="L264" s="873">
        <v>281.06489404190478</v>
      </c>
    </row>
    <row r="265" spans="2:12" ht="20.25" outlineLevel="5" x14ac:dyDescent="0.25">
      <c r="B265" s="926" t="s">
        <v>261</v>
      </c>
      <c r="C265" s="837" t="s">
        <v>263</v>
      </c>
      <c r="D265" s="841"/>
      <c r="E265" s="668">
        <v>72606</v>
      </c>
      <c r="F265" s="669" t="s">
        <v>279</v>
      </c>
      <c r="G265" s="911" t="s">
        <v>466</v>
      </c>
      <c r="H265" s="671">
        <v>0.25</v>
      </c>
      <c r="I265" s="668" t="s">
        <v>276</v>
      </c>
      <c r="J265" s="668" t="s">
        <v>457</v>
      </c>
      <c r="K265" s="668" t="s">
        <v>325</v>
      </c>
      <c r="L265" s="873">
        <v>1485.6599652631585</v>
      </c>
    </row>
    <row r="266" spans="2:12" ht="21" outlineLevel="5" thickBot="1" x14ac:dyDescent="0.3">
      <c r="B266" s="930" t="s">
        <v>261</v>
      </c>
      <c r="C266" s="915" t="s">
        <v>263</v>
      </c>
      <c r="D266" s="916"/>
      <c r="E266" s="878">
        <v>72641</v>
      </c>
      <c r="F266" s="917" t="s">
        <v>280</v>
      </c>
      <c r="G266" s="917" t="s">
        <v>467</v>
      </c>
      <c r="H266" s="887">
        <v>0.25</v>
      </c>
      <c r="I266" s="878" t="s">
        <v>276</v>
      </c>
      <c r="J266" s="878" t="s">
        <v>457</v>
      </c>
      <c r="K266" s="878" t="s">
        <v>325</v>
      </c>
      <c r="L266" s="883">
        <v>1485.6599652631585</v>
      </c>
    </row>
    <row r="267" spans="2:12" ht="21" outlineLevel="7" thickBot="1" x14ac:dyDescent="0.25">
      <c r="B267" s="673" t="s">
        <v>533</v>
      </c>
      <c r="C267" s="676"/>
      <c r="D267" s="676"/>
      <c r="E267" s="676"/>
      <c r="F267" s="676"/>
      <c r="G267" s="676"/>
      <c r="H267" s="676"/>
      <c r="I267" s="676"/>
      <c r="J267" s="676"/>
      <c r="K267" s="676"/>
      <c r="L267" s="921"/>
    </row>
    <row r="268" spans="2:12" ht="20.25" outlineLevel="7" x14ac:dyDescent="0.25">
      <c r="B268" s="922" t="s">
        <v>261</v>
      </c>
      <c r="C268" s="846" t="s">
        <v>263</v>
      </c>
      <c r="D268" s="923"/>
      <c r="E268" s="860">
        <v>72511</v>
      </c>
      <c r="F268" s="907" t="s">
        <v>281</v>
      </c>
      <c r="G268" s="907" t="s">
        <v>420</v>
      </c>
      <c r="H268" s="862">
        <v>14.93</v>
      </c>
      <c r="I268" s="860" t="s">
        <v>282</v>
      </c>
      <c r="J268" s="860" t="s">
        <v>402</v>
      </c>
      <c r="K268" s="860" t="s">
        <v>325</v>
      </c>
      <c r="L268" s="865">
        <v>14035.053489215197</v>
      </c>
    </row>
    <row r="269" spans="2:12" ht="20.25" outlineLevel="7" x14ac:dyDescent="0.25">
      <c r="B269" s="926" t="s">
        <v>261</v>
      </c>
      <c r="C269" s="837" t="s">
        <v>263</v>
      </c>
      <c r="D269" s="927"/>
      <c r="E269" s="668">
        <v>72512</v>
      </c>
      <c r="F269" s="669" t="s">
        <v>281</v>
      </c>
      <c r="G269" s="669" t="s">
        <v>421</v>
      </c>
      <c r="H269" s="671">
        <v>14.08</v>
      </c>
      <c r="I269" s="668" t="s">
        <v>282</v>
      </c>
      <c r="J269" s="668" t="s">
        <v>403</v>
      </c>
      <c r="K269" s="668" t="s">
        <v>325</v>
      </c>
      <c r="L269" s="873">
        <v>14689.678954265768</v>
      </c>
    </row>
    <row r="270" spans="2:12" ht="20.25" outlineLevel="7" x14ac:dyDescent="0.25">
      <c r="B270" s="926" t="s">
        <v>261</v>
      </c>
      <c r="C270" s="837" t="s">
        <v>263</v>
      </c>
      <c r="D270" s="927"/>
      <c r="E270" s="668">
        <v>72513</v>
      </c>
      <c r="F270" s="669" t="s">
        <v>281</v>
      </c>
      <c r="G270" s="669" t="s">
        <v>422</v>
      </c>
      <c r="H270" s="671">
        <v>12.66</v>
      </c>
      <c r="I270" s="668" t="s">
        <v>282</v>
      </c>
      <c r="J270" s="668" t="s">
        <v>404</v>
      </c>
      <c r="K270" s="668" t="s">
        <v>325</v>
      </c>
      <c r="L270" s="873">
        <v>12940.456056986881</v>
      </c>
    </row>
    <row r="271" spans="2:12" ht="20.25" outlineLevel="7" x14ac:dyDescent="0.25">
      <c r="B271" s="926" t="s">
        <v>261</v>
      </c>
      <c r="C271" s="837" t="s">
        <v>263</v>
      </c>
      <c r="D271" s="927"/>
      <c r="E271" s="668">
        <v>72514</v>
      </c>
      <c r="F271" s="669" t="s">
        <v>281</v>
      </c>
      <c r="G271" s="669" t="s">
        <v>423</v>
      </c>
      <c r="H271" s="671">
        <v>11.49</v>
      </c>
      <c r="I271" s="668" t="s">
        <v>282</v>
      </c>
      <c r="J271" s="668" t="s">
        <v>405</v>
      </c>
      <c r="K271" s="668" t="s">
        <v>325</v>
      </c>
      <c r="L271" s="873">
        <v>10568.04270638245</v>
      </c>
    </row>
    <row r="272" spans="2:12" ht="20.25" outlineLevel="7" x14ac:dyDescent="0.25">
      <c r="B272" s="926" t="s">
        <v>261</v>
      </c>
      <c r="C272" s="837" t="s">
        <v>263</v>
      </c>
      <c r="D272" s="927"/>
      <c r="E272" s="668">
        <v>72515</v>
      </c>
      <c r="F272" s="669" t="s">
        <v>281</v>
      </c>
      <c r="G272" s="669" t="s">
        <v>424</v>
      </c>
      <c r="H272" s="671">
        <v>12.2</v>
      </c>
      <c r="I272" s="668" t="s">
        <v>282</v>
      </c>
      <c r="J272" s="668" t="s">
        <v>405</v>
      </c>
      <c r="K272" s="668" t="s">
        <v>325</v>
      </c>
      <c r="L272" s="873">
        <v>13209.060145881602</v>
      </c>
    </row>
    <row r="273" spans="2:12" ht="20.25" outlineLevel="7" x14ac:dyDescent="0.25">
      <c r="B273" s="926" t="s">
        <v>261</v>
      </c>
      <c r="C273" s="837" t="s">
        <v>263</v>
      </c>
      <c r="D273" s="927"/>
      <c r="E273" s="668">
        <v>72516</v>
      </c>
      <c r="F273" s="669" t="s">
        <v>281</v>
      </c>
      <c r="G273" s="669" t="s">
        <v>425</v>
      </c>
      <c r="H273" s="671">
        <v>10.1</v>
      </c>
      <c r="I273" s="668" t="s">
        <v>282</v>
      </c>
      <c r="J273" s="668" t="s">
        <v>406</v>
      </c>
      <c r="K273" s="668" t="s">
        <v>325</v>
      </c>
      <c r="L273" s="873">
        <v>12559.936906428204</v>
      </c>
    </row>
    <row r="274" spans="2:12" ht="20.25" outlineLevel="7" x14ac:dyDescent="0.25">
      <c r="B274" s="926" t="s">
        <v>261</v>
      </c>
      <c r="C274" s="837" t="s">
        <v>263</v>
      </c>
      <c r="D274" s="927"/>
      <c r="E274" s="668">
        <v>72517</v>
      </c>
      <c r="F274" s="669" t="s">
        <v>281</v>
      </c>
      <c r="G274" s="669" t="s">
        <v>426</v>
      </c>
      <c r="H274" s="671">
        <v>10.99</v>
      </c>
      <c r="I274" s="668" t="s">
        <v>282</v>
      </c>
      <c r="J274" s="668" t="s">
        <v>407</v>
      </c>
      <c r="K274" s="668" t="s">
        <v>325</v>
      </c>
      <c r="L274" s="873">
        <v>14581.403449363699</v>
      </c>
    </row>
    <row r="275" spans="2:12" ht="20.25" outlineLevel="7" x14ac:dyDescent="0.25">
      <c r="B275" s="926" t="s">
        <v>261</v>
      </c>
      <c r="C275" s="837" t="s">
        <v>263</v>
      </c>
      <c r="D275" s="927"/>
      <c r="E275" s="668">
        <v>72518</v>
      </c>
      <c r="F275" s="669" t="s">
        <v>281</v>
      </c>
      <c r="G275" s="669" t="s">
        <v>427</v>
      </c>
      <c r="H275" s="671">
        <v>9.6199999999999992</v>
      </c>
      <c r="I275" s="668" t="s">
        <v>282</v>
      </c>
      <c r="J275" s="668" t="s">
        <v>408</v>
      </c>
      <c r="K275" s="668" t="s">
        <v>325</v>
      </c>
      <c r="L275" s="873">
        <v>13196.572080073307</v>
      </c>
    </row>
    <row r="276" spans="2:12" ht="21" outlineLevel="7" thickBot="1" x14ac:dyDescent="0.3">
      <c r="B276" s="930" t="s">
        <v>261</v>
      </c>
      <c r="C276" s="915" t="s">
        <v>263</v>
      </c>
      <c r="D276" s="931"/>
      <c r="E276" s="878">
        <v>72519</v>
      </c>
      <c r="F276" s="917" t="s">
        <v>281</v>
      </c>
      <c r="G276" s="917" t="s">
        <v>428</v>
      </c>
      <c r="H276" s="887">
        <v>9.01</v>
      </c>
      <c r="I276" s="878" t="s">
        <v>282</v>
      </c>
      <c r="J276" s="878" t="s">
        <v>409</v>
      </c>
      <c r="K276" s="878" t="s">
        <v>325</v>
      </c>
      <c r="L276" s="883">
        <v>13149.532867957942</v>
      </c>
    </row>
    <row r="277" spans="2:12" ht="21" outlineLevel="7" thickBot="1" x14ac:dyDescent="0.3">
      <c r="B277" s="105" t="s">
        <v>261</v>
      </c>
      <c r="C277" s="848" t="s">
        <v>263</v>
      </c>
      <c r="D277" s="148"/>
      <c r="E277" s="111">
        <v>72529</v>
      </c>
      <c r="F277" s="109" t="s">
        <v>283</v>
      </c>
      <c r="G277" s="109" t="s">
        <v>429</v>
      </c>
      <c r="H277" s="113">
        <v>9.76</v>
      </c>
      <c r="I277" s="111" t="s">
        <v>282</v>
      </c>
      <c r="J277" s="111" t="s">
        <v>410</v>
      </c>
      <c r="K277" s="111" t="s">
        <v>325</v>
      </c>
      <c r="L277" s="193">
        <v>6656.5657644245766</v>
      </c>
    </row>
    <row r="278" spans="2:12" ht="20.25" outlineLevel="7" x14ac:dyDescent="0.25">
      <c r="B278" s="922" t="s">
        <v>261</v>
      </c>
      <c r="C278" s="846" t="s">
        <v>263</v>
      </c>
      <c r="D278" s="923"/>
      <c r="E278" s="924">
        <v>72530</v>
      </c>
      <c r="F278" s="925" t="s">
        <v>284</v>
      </c>
      <c r="G278" s="925" t="s">
        <v>430</v>
      </c>
      <c r="H278" s="862">
        <v>11.04</v>
      </c>
      <c r="I278" s="860" t="s">
        <v>282</v>
      </c>
      <c r="J278" s="860" t="s">
        <v>411</v>
      </c>
      <c r="K278" s="860" t="s">
        <v>325</v>
      </c>
      <c r="L278" s="865">
        <v>6218.0831893340146</v>
      </c>
    </row>
    <row r="279" spans="2:12" ht="20.25" outlineLevel="7" x14ac:dyDescent="0.25">
      <c r="B279" s="926" t="s">
        <v>261</v>
      </c>
      <c r="C279" s="837" t="s">
        <v>263</v>
      </c>
      <c r="D279" s="927"/>
      <c r="E279" s="928">
        <v>72531</v>
      </c>
      <c r="F279" s="929" t="s">
        <v>284</v>
      </c>
      <c r="G279" s="929" t="s">
        <v>431</v>
      </c>
      <c r="H279" s="671">
        <v>10.53</v>
      </c>
      <c r="I279" s="668" t="s">
        <v>282</v>
      </c>
      <c r="J279" s="668" t="s">
        <v>412</v>
      </c>
      <c r="K279" s="668" t="s">
        <v>325</v>
      </c>
      <c r="L279" s="873">
        <v>6046.1470758648984</v>
      </c>
    </row>
    <row r="280" spans="2:12" ht="20.25" outlineLevel="5" x14ac:dyDescent="0.25">
      <c r="B280" s="926" t="s">
        <v>261</v>
      </c>
      <c r="C280" s="837" t="s">
        <v>263</v>
      </c>
      <c r="D280" s="927"/>
      <c r="E280" s="928">
        <v>72532</v>
      </c>
      <c r="F280" s="929" t="s">
        <v>284</v>
      </c>
      <c r="G280" s="929" t="s">
        <v>432</v>
      </c>
      <c r="H280" s="671">
        <v>9.3000000000000007</v>
      </c>
      <c r="I280" s="668" t="s">
        <v>282</v>
      </c>
      <c r="J280" s="668" t="s">
        <v>405</v>
      </c>
      <c r="K280" s="668" t="s">
        <v>325</v>
      </c>
      <c r="L280" s="873">
        <v>5583.5997036135368</v>
      </c>
    </row>
    <row r="281" spans="2:12" ht="20.25" outlineLevel="5" x14ac:dyDescent="0.25">
      <c r="B281" s="926" t="s">
        <v>261</v>
      </c>
      <c r="C281" s="837" t="s">
        <v>263</v>
      </c>
      <c r="D281" s="927"/>
      <c r="E281" s="928">
        <v>72533</v>
      </c>
      <c r="F281" s="929" t="s">
        <v>284</v>
      </c>
      <c r="G281" s="929" t="s">
        <v>433</v>
      </c>
      <c r="H281" s="671">
        <v>10.199999999999999</v>
      </c>
      <c r="I281" s="668" t="s">
        <v>282</v>
      </c>
      <c r="J281" s="668" t="s">
        <v>413</v>
      </c>
      <c r="K281" s="668" t="s">
        <v>325</v>
      </c>
      <c r="L281" s="873">
        <v>5679.8958627290885</v>
      </c>
    </row>
    <row r="282" spans="2:12" ht="20.25" outlineLevel="5" x14ac:dyDescent="0.25">
      <c r="B282" s="926" t="s">
        <v>261</v>
      </c>
      <c r="C282" s="837" t="s">
        <v>263</v>
      </c>
      <c r="D282" s="927"/>
      <c r="E282" s="928">
        <v>72534</v>
      </c>
      <c r="F282" s="929" t="s">
        <v>284</v>
      </c>
      <c r="G282" s="929" t="s">
        <v>434</v>
      </c>
      <c r="H282" s="671">
        <v>9.8800000000000008</v>
      </c>
      <c r="I282" s="668" t="s">
        <v>282</v>
      </c>
      <c r="J282" s="668" t="s">
        <v>414</v>
      </c>
      <c r="K282" s="668" t="s">
        <v>325</v>
      </c>
      <c r="L282" s="873">
        <v>5393.6995595683193</v>
      </c>
    </row>
    <row r="283" spans="2:12" ht="20.25" outlineLevel="5" x14ac:dyDescent="0.25">
      <c r="B283" s="926" t="s">
        <v>261</v>
      </c>
      <c r="C283" s="837" t="s">
        <v>263</v>
      </c>
      <c r="D283" s="927"/>
      <c r="E283" s="928">
        <v>72535</v>
      </c>
      <c r="F283" s="929" t="s">
        <v>284</v>
      </c>
      <c r="G283" s="929" t="s">
        <v>435</v>
      </c>
      <c r="H283" s="671">
        <v>10.25</v>
      </c>
      <c r="I283" s="668" t="s">
        <v>282</v>
      </c>
      <c r="J283" s="668" t="s">
        <v>418</v>
      </c>
      <c r="K283" s="668" t="s">
        <v>325</v>
      </c>
      <c r="L283" s="873">
        <v>6114.8532926360904</v>
      </c>
    </row>
    <row r="284" spans="2:12" ht="20.25" outlineLevel="5" x14ac:dyDescent="0.25">
      <c r="B284" s="926" t="s">
        <v>261</v>
      </c>
      <c r="C284" s="837" t="s">
        <v>263</v>
      </c>
      <c r="D284" s="927"/>
      <c r="E284" s="928">
        <v>72536</v>
      </c>
      <c r="F284" s="929" t="s">
        <v>284</v>
      </c>
      <c r="G284" s="929" t="s">
        <v>436</v>
      </c>
      <c r="H284" s="671">
        <v>9.9</v>
      </c>
      <c r="I284" s="668" t="s">
        <v>282</v>
      </c>
      <c r="J284" s="668" t="s">
        <v>407</v>
      </c>
      <c r="K284" s="668" t="s">
        <v>325</v>
      </c>
      <c r="L284" s="873">
        <v>6046.1470758648984</v>
      </c>
    </row>
    <row r="285" spans="2:12" ht="20.25" outlineLevel="5" x14ac:dyDescent="0.25">
      <c r="B285" s="926" t="s">
        <v>261</v>
      </c>
      <c r="C285" s="837" t="s">
        <v>263</v>
      </c>
      <c r="D285" s="927"/>
      <c r="E285" s="928">
        <v>72537</v>
      </c>
      <c r="F285" s="929" t="s">
        <v>284</v>
      </c>
      <c r="G285" s="929" t="s">
        <v>437</v>
      </c>
      <c r="H285" s="671">
        <v>10.56</v>
      </c>
      <c r="I285" s="668" t="s">
        <v>282</v>
      </c>
      <c r="J285" s="668" t="s">
        <v>415</v>
      </c>
      <c r="K285" s="668" t="s">
        <v>325</v>
      </c>
      <c r="L285" s="873">
        <v>6290.3145512887686</v>
      </c>
    </row>
    <row r="286" spans="2:12" ht="21" outlineLevel="5" thickBot="1" x14ac:dyDescent="0.3">
      <c r="B286" s="930" t="s">
        <v>261</v>
      </c>
      <c r="C286" s="915" t="s">
        <v>263</v>
      </c>
      <c r="D286" s="931"/>
      <c r="E286" s="932">
        <v>72538</v>
      </c>
      <c r="F286" s="933" t="s">
        <v>284</v>
      </c>
      <c r="G286" s="933" t="s">
        <v>438</v>
      </c>
      <c r="H286" s="887">
        <v>9.5399999999999991</v>
      </c>
      <c r="I286" s="878" t="s">
        <v>282</v>
      </c>
      <c r="J286" s="878" t="s">
        <v>408</v>
      </c>
      <c r="K286" s="878" t="s">
        <v>325</v>
      </c>
      <c r="L286" s="883">
        <v>6188.2445410705932</v>
      </c>
    </row>
    <row r="287" spans="2:12" ht="20.25" outlineLevel="5" x14ac:dyDescent="0.25">
      <c r="B287" s="922" t="s">
        <v>261</v>
      </c>
      <c r="C287" s="846" t="s">
        <v>263</v>
      </c>
      <c r="D287" s="923"/>
      <c r="E287" s="924">
        <v>72792</v>
      </c>
      <c r="F287" s="925" t="s">
        <v>285</v>
      </c>
      <c r="G287" s="925" t="s">
        <v>439</v>
      </c>
      <c r="H287" s="862">
        <v>9.1</v>
      </c>
      <c r="I287" s="860" t="s">
        <v>282</v>
      </c>
      <c r="J287" s="860" t="s">
        <v>416</v>
      </c>
      <c r="K287" s="860" t="s">
        <v>325</v>
      </c>
      <c r="L287" s="865">
        <v>5357.1408531731995</v>
      </c>
    </row>
    <row r="288" spans="2:12" ht="20.25" outlineLevel="5" x14ac:dyDescent="0.25">
      <c r="B288" s="926" t="s">
        <v>261</v>
      </c>
      <c r="C288" s="837" t="s">
        <v>263</v>
      </c>
      <c r="D288" s="927"/>
      <c r="E288" s="928">
        <v>72793</v>
      </c>
      <c r="F288" s="929" t="s">
        <v>285</v>
      </c>
      <c r="G288" s="929" t="s">
        <v>440</v>
      </c>
      <c r="H288" s="671">
        <v>9</v>
      </c>
      <c r="I288" s="668" t="s">
        <v>282</v>
      </c>
      <c r="J288" s="668" t="s">
        <v>414</v>
      </c>
      <c r="K288" s="668" t="s">
        <v>325</v>
      </c>
      <c r="L288" s="873">
        <v>4775.8989052265415</v>
      </c>
    </row>
    <row r="289" spans="2:12" ht="20.25" outlineLevel="5" x14ac:dyDescent="0.25">
      <c r="B289" s="926" t="s">
        <v>261</v>
      </c>
      <c r="C289" s="837" t="s">
        <v>263</v>
      </c>
      <c r="D289" s="927"/>
      <c r="E289" s="928">
        <v>72794</v>
      </c>
      <c r="F289" s="929" t="s">
        <v>285</v>
      </c>
      <c r="G289" s="929" t="s">
        <v>441</v>
      </c>
      <c r="H289" s="671">
        <v>8.6999999999999993</v>
      </c>
      <c r="I289" s="668" t="s">
        <v>282</v>
      </c>
      <c r="J289" s="668" t="s">
        <v>415</v>
      </c>
      <c r="K289" s="668" t="s">
        <v>325</v>
      </c>
      <c r="L289" s="873">
        <v>4311.073646170199</v>
      </c>
    </row>
    <row r="290" spans="2:12" ht="21" outlineLevel="5" thickBot="1" x14ac:dyDescent="0.3">
      <c r="B290" s="930" t="s">
        <v>261</v>
      </c>
      <c r="C290" s="915" t="s">
        <v>263</v>
      </c>
      <c r="D290" s="931"/>
      <c r="E290" s="932">
        <v>72795</v>
      </c>
      <c r="F290" s="933" t="s">
        <v>285</v>
      </c>
      <c r="G290" s="933" t="s">
        <v>442</v>
      </c>
      <c r="H290" s="887">
        <v>8.6</v>
      </c>
      <c r="I290" s="878" t="s">
        <v>282</v>
      </c>
      <c r="J290" s="878" t="s">
        <v>408</v>
      </c>
      <c r="K290" s="878" t="s">
        <v>325</v>
      </c>
      <c r="L290" s="883">
        <v>4260.6418901155203</v>
      </c>
    </row>
    <row r="291" spans="2:12" ht="20.25" outlineLevel="5" x14ac:dyDescent="0.25">
      <c r="B291" s="584" t="s">
        <v>261</v>
      </c>
      <c r="C291" s="21" t="s">
        <v>263</v>
      </c>
      <c r="D291" s="585"/>
      <c r="E291" s="586">
        <v>72796</v>
      </c>
      <c r="F291" s="587" t="s">
        <v>286</v>
      </c>
      <c r="G291" s="587" t="s">
        <v>443</v>
      </c>
      <c r="H291" s="588">
        <v>12.48</v>
      </c>
      <c r="I291" s="42" t="s">
        <v>282</v>
      </c>
      <c r="J291" s="42" t="s">
        <v>417</v>
      </c>
      <c r="K291" s="42" t="s">
        <v>325</v>
      </c>
      <c r="L291" s="176">
        <v>9258.0504029133117</v>
      </c>
    </row>
    <row r="292" spans="2:12" ht="20.25" outlineLevel="5" x14ac:dyDescent="0.25">
      <c r="B292" s="578" t="s">
        <v>261</v>
      </c>
      <c r="C292" s="23" t="s">
        <v>263</v>
      </c>
      <c r="D292" s="73"/>
      <c r="E292" s="589">
        <v>72797</v>
      </c>
      <c r="F292" s="590" t="s">
        <v>286</v>
      </c>
      <c r="G292" s="590" t="s">
        <v>444</v>
      </c>
      <c r="H292" s="101">
        <v>11.7</v>
      </c>
      <c r="I292" s="39" t="s">
        <v>282</v>
      </c>
      <c r="J292" s="39" t="s">
        <v>406</v>
      </c>
      <c r="K292" s="39" t="s">
        <v>325</v>
      </c>
      <c r="L292" s="172">
        <v>7740.8818560244072</v>
      </c>
    </row>
    <row r="293" spans="2:12" ht="20.25" outlineLevel="5" x14ac:dyDescent="0.25">
      <c r="B293" s="578" t="s">
        <v>261</v>
      </c>
      <c r="C293" s="23" t="s">
        <v>263</v>
      </c>
      <c r="D293" s="73"/>
      <c r="E293" s="589">
        <v>72798</v>
      </c>
      <c r="F293" s="590" t="s">
        <v>286</v>
      </c>
      <c r="G293" s="590" t="s">
        <v>445</v>
      </c>
      <c r="H293" s="101">
        <v>11.4</v>
      </c>
      <c r="I293" s="39" t="s">
        <v>282</v>
      </c>
      <c r="J293" s="39" t="s">
        <v>415</v>
      </c>
      <c r="K293" s="39" t="s">
        <v>325</v>
      </c>
      <c r="L293" s="172">
        <v>9871.5623554508693</v>
      </c>
    </row>
    <row r="294" spans="2:12" ht="21" outlineLevel="5" thickBot="1" x14ac:dyDescent="0.3">
      <c r="B294" s="581" t="s">
        <v>261</v>
      </c>
      <c r="C294" s="26" t="s">
        <v>263</v>
      </c>
      <c r="D294" s="582"/>
      <c r="E294" s="591">
        <v>72799</v>
      </c>
      <c r="F294" s="592" t="s">
        <v>286</v>
      </c>
      <c r="G294" s="592" t="s">
        <v>446</v>
      </c>
      <c r="H294" s="583">
        <v>10.62</v>
      </c>
      <c r="I294" s="40" t="s">
        <v>282</v>
      </c>
      <c r="J294" s="40" t="s">
        <v>409</v>
      </c>
      <c r="K294" s="40" t="s">
        <v>325</v>
      </c>
      <c r="L294" s="177">
        <v>11348.863699647802</v>
      </c>
    </row>
    <row r="295" spans="2:12" ht="21" outlineLevel="5" thickBot="1" x14ac:dyDescent="0.35">
      <c r="B295" s="677" t="s">
        <v>287</v>
      </c>
      <c r="C295" s="677"/>
      <c r="D295" s="677"/>
      <c r="E295" s="677"/>
      <c r="F295" s="659"/>
      <c r="G295" s="676"/>
      <c r="H295" s="676"/>
      <c r="I295" s="676"/>
      <c r="J295" s="676"/>
      <c r="K295" s="676"/>
      <c r="L295" s="921"/>
    </row>
    <row r="296" spans="2:12" ht="32.25" outlineLevel="5" thickBot="1" x14ac:dyDescent="0.25">
      <c r="B296" s="843" t="s">
        <v>261</v>
      </c>
      <c r="C296" s="845" t="s">
        <v>263</v>
      </c>
      <c r="D296" s="844"/>
      <c r="E296" s="553">
        <v>72539</v>
      </c>
      <c r="F296" s="554" t="s">
        <v>288</v>
      </c>
      <c r="G296" s="555" t="s">
        <v>447</v>
      </c>
      <c r="H296" s="556">
        <v>2.8</v>
      </c>
      <c r="I296" s="557" t="s">
        <v>282</v>
      </c>
      <c r="J296" s="557" t="s">
        <v>419</v>
      </c>
      <c r="K296" s="558" t="s">
        <v>325</v>
      </c>
      <c r="L296" s="648">
        <v>2244.4695000000002</v>
      </c>
    </row>
    <row r="297" spans="2:12" ht="21" outlineLevel="7" thickBot="1" x14ac:dyDescent="0.35">
      <c r="B297" s="677" t="s">
        <v>289</v>
      </c>
      <c r="C297" s="677"/>
      <c r="D297" s="677"/>
      <c r="E297" s="677"/>
      <c r="F297" s="659"/>
      <c r="G297" s="676"/>
      <c r="H297" s="676"/>
      <c r="I297" s="676"/>
      <c r="J297" s="676"/>
      <c r="K297" s="676"/>
      <c r="L297" s="921"/>
    </row>
    <row r="298" spans="2:12" ht="20.25" outlineLevel="7" x14ac:dyDescent="0.25">
      <c r="B298" s="838" t="s">
        <v>259</v>
      </c>
      <c r="C298" s="846" t="s">
        <v>263</v>
      </c>
      <c r="D298" s="839"/>
      <c r="E298" s="860">
        <v>72556</v>
      </c>
      <c r="F298" s="907" t="s">
        <v>290</v>
      </c>
      <c r="G298" s="908" t="s">
        <v>451</v>
      </c>
      <c r="H298" s="862">
        <v>0.88</v>
      </c>
      <c r="I298" s="909" t="s">
        <v>276</v>
      </c>
      <c r="J298" s="910" t="s">
        <v>450</v>
      </c>
      <c r="K298" s="909" t="s">
        <v>325</v>
      </c>
      <c r="L298" s="865">
        <v>717.14766933333362</v>
      </c>
    </row>
    <row r="299" spans="2:12" ht="20.25" outlineLevel="7" x14ac:dyDescent="0.25">
      <c r="B299" s="840" t="s">
        <v>259</v>
      </c>
      <c r="C299" s="837" t="s">
        <v>263</v>
      </c>
      <c r="D299" s="841"/>
      <c r="E299" s="668">
        <v>72559</v>
      </c>
      <c r="F299" s="669" t="s">
        <v>291</v>
      </c>
      <c r="G299" s="911" t="s">
        <v>452</v>
      </c>
      <c r="H299" s="671">
        <v>1.84</v>
      </c>
      <c r="I299" s="912" t="s">
        <v>276</v>
      </c>
      <c r="J299" s="913" t="s">
        <v>450</v>
      </c>
      <c r="K299" s="912" t="s">
        <v>325</v>
      </c>
      <c r="L299" s="873">
        <v>1035.0912000000001</v>
      </c>
    </row>
    <row r="300" spans="2:12" ht="20.25" outlineLevel="7" x14ac:dyDescent="0.25">
      <c r="B300" s="840" t="s">
        <v>259</v>
      </c>
      <c r="C300" s="837" t="s">
        <v>263</v>
      </c>
      <c r="D300" s="841"/>
      <c r="E300" s="668">
        <v>72551</v>
      </c>
      <c r="F300" s="669" t="s">
        <v>292</v>
      </c>
      <c r="G300" s="911" t="s">
        <v>453</v>
      </c>
      <c r="H300" s="671">
        <v>1</v>
      </c>
      <c r="I300" s="912" t="s">
        <v>282</v>
      </c>
      <c r="J300" s="913" t="s">
        <v>448</v>
      </c>
      <c r="K300" s="912" t="s">
        <v>325</v>
      </c>
      <c r="L300" s="873">
        <v>750.84533333333343</v>
      </c>
    </row>
    <row r="301" spans="2:12" ht="20.25" outlineLevel="7" x14ac:dyDescent="0.25">
      <c r="B301" s="840" t="s">
        <v>259</v>
      </c>
      <c r="C301" s="837" t="s">
        <v>263</v>
      </c>
      <c r="D301" s="841"/>
      <c r="E301" s="668">
        <v>72552</v>
      </c>
      <c r="F301" s="669" t="s">
        <v>293</v>
      </c>
      <c r="G301" s="911" t="s">
        <v>454</v>
      </c>
      <c r="H301" s="671">
        <v>0.3</v>
      </c>
      <c r="I301" s="912" t="s">
        <v>282</v>
      </c>
      <c r="J301" s="913" t="s">
        <v>448</v>
      </c>
      <c r="K301" s="912" t="s">
        <v>325</v>
      </c>
      <c r="L301" s="873">
        <v>1021.9733333333335</v>
      </c>
    </row>
    <row r="302" spans="2:12" ht="20.25" outlineLevel="7" x14ac:dyDescent="0.25">
      <c r="B302" s="840" t="s">
        <v>259</v>
      </c>
      <c r="C302" s="837" t="s">
        <v>263</v>
      </c>
      <c r="D302" s="841"/>
      <c r="E302" s="668">
        <v>72553</v>
      </c>
      <c r="F302" s="669" t="s">
        <v>294</v>
      </c>
      <c r="G302" s="911" t="s">
        <v>455</v>
      </c>
      <c r="H302" s="671">
        <v>0.3</v>
      </c>
      <c r="I302" s="912" t="s">
        <v>282</v>
      </c>
      <c r="J302" s="913" t="s">
        <v>449</v>
      </c>
      <c r="K302" s="912" t="s">
        <v>325</v>
      </c>
      <c r="L302" s="873">
        <v>3056.3866666666668</v>
      </c>
    </row>
    <row r="303" spans="2:12" ht="21" outlineLevel="7" thickBot="1" x14ac:dyDescent="0.3">
      <c r="B303" s="914" t="s">
        <v>259</v>
      </c>
      <c r="C303" s="915" t="s">
        <v>263</v>
      </c>
      <c r="D303" s="916"/>
      <c r="E303" s="878">
        <v>72550</v>
      </c>
      <c r="F303" s="917" t="s">
        <v>294</v>
      </c>
      <c r="G303" s="918" t="s">
        <v>456</v>
      </c>
      <c r="H303" s="887">
        <v>0.4</v>
      </c>
      <c r="I303" s="919" t="s">
        <v>282</v>
      </c>
      <c r="J303" s="920" t="s">
        <v>449</v>
      </c>
      <c r="K303" s="919" t="s">
        <v>325</v>
      </c>
      <c r="L303" s="883">
        <v>2253.6799999999998</v>
      </c>
    </row>
    <row r="304" spans="2:12" s="334" customFormat="1" ht="20.100000000000001" customHeight="1" thickBot="1" x14ac:dyDescent="0.4">
      <c r="B304" s="391" t="s">
        <v>756</v>
      </c>
      <c r="C304" s="392"/>
      <c r="D304" s="392"/>
      <c r="E304" s="393"/>
      <c r="F304" s="330"/>
      <c r="G304" s="330"/>
      <c r="H304" s="331"/>
      <c r="I304" s="331"/>
      <c r="J304" s="394"/>
      <c r="K304" s="330"/>
      <c r="L304" s="906"/>
    </row>
    <row r="305" spans="2:12" ht="16.5" thickBot="1" x14ac:dyDescent="0.25">
      <c r="B305" s="662" t="s">
        <v>772</v>
      </c>
      <c r="C305" s="663"/>
      <c r="D305" s="663"/>
      <c r="E305" s="663"/>
      <c r="F305" s="663"/>
      <c r="G305" s="663"/>
      <c r="H305" s="663"/>
      <c r="I305" s="663"/>
      <c r="J305" s="663"/>
      <c r="K305" s="663"/>
      <c r="L305" s="897"/>
    </row>
    <row r="306" spans="2:12" s="337" customFormat="1" ht="31.5" x14ac:dyDescent="0.25">
      <c r="B306" s="889" t="s">
        <v>333</v>
      </c>
      <c r="C306" s="890" t="s">
        <v>263</v>
      </c>
      <c r="D306" s="891"/>
      <c r="E306" s="891">
        <v>40330</v>
      </c>
      <c r="F306" s="892" t="s">
        <v>789</v>
      </c>
      <c r="G306" s="892" t="s">
        <v>790</v>
      </c>
      <c r="H306" s="825">
        <v>5</v>
      </c>
      <c r="I306" s="893" t="s">
        <v>331</v>
      </c>
      <c r="J306" s="894">
        <v>80</v>
      </c>
      <c r="K306" s="895" t="s">
        <v>330</v>
      </c>
      <c r="L306" s="896">
        <v>13482.92647058824</v>
      </c>
    </row>
    <row r="307" spans="2:12" s="337" customFormat="1" ht="32.25" thickBot="1" x14ac:dyDescent="0.3">
      <c r="B307" s="898" t="s">
        <v>333</v>
      </c>
      <c r="C307" s="899" t="s">
        <v>263</v>
      </c>
      <c r="D307" s="900"/>
      <c r="E307" s="900">
        <v>40185</v>
      </c>
      <c r="F307" s="827" t="s">
        <v>791</v>
      </c>
      <c r="G307" s="827" t="s">
        <v>792</v>
      </c>
      <c r="H307" s="829">
        <v>20</v>
      </c>
      <c r="I307" s="901" t="s">
        <v>326</v>
      </c>
      <c r="J307" s="902">
        <v>24</v>
      </c>
      <c r="K307" s="903" t="s">
        <v>330</v>
      </c>
      <c r="L307" s="904">
        <v>11820.6</v>
      </c>
    </row>
    <row r="308" spans="2:12" ht="15.6" customHeight="1" thickBot="1" x14ac:dyDescent="0.25">
      <c r="B308" s="664" t="s">
        <v>793</v>
      </c>
      <c r="C308" s="665"/>
      <c r="D308" s="665"/>
      <c r="E308" s="666"/>
      <c r="F308" s="665"/>
      <c r="G308" s="665"/>
      <c r="H308" s="665"/>
      <c r="I308" s="665"/>
      <c r="J308" s="665"/>
      <c r="K308" s="665"/>
      <c r="L308" s="905"/>
    </row>
    <row r="309" spans="2:12" ht="31.5" x14ac:dyDescent="0.25">
      <c r="B309" s="857" t="s">
        <v>333</v>
      </c>
      <c r="C309" s="858" t="s">
        <v>263</v>
      </c>
      <c r="D309" s="859"/>
      <c r="E309" s="860">
        <v>40378</v>
      </c>
      <c r="F309" s="861" t="s">
        <v>798</v>
      </c>
      <c r="G309" s="861" t="s">
        <v>799</v>
      </c>
      <c r="H309" s="862">
        <v>5</v>
      </c>
      <c r="I309" s="863" t="s">
        <v>331</v>
      </c>
      <c r="J309" s="864">
        <v>56</v>
      </c>
      <c r="K309" s="864" t="s">
        <v>330</v>
      </c>
      <c r="L309" s="865">
        <v>13697.424000000001</v>
      </c>
    </row>
    <row r="310" spans="2:12" ht="31.5" x14ac:dyDescent="0.25">
      <c r="B310" s="866" t="s">
        <v>333</v>
      </c>
      <c r="C310" s="867" t="s">
        <v>263</v>
      </c>
      <c r="D310" s="868"/>
      <c r="E310" s="668">
        <v>40589</v>
      </c>
      <c r="F310" s="869" t="s">
        <v>798</v>
      </c>
      <c r="G310" s="869" t="s">
        <v>800</v>
      </c>
      <c r="H310" s="671">
        <v>25</v>
      </c>
      <c r="I310" s="870" t="s">
        <v>532</v>
      </c>
      <c r="J310" s="871">
        <v>8</v>
      </c>
      <c r="K310" s="871" t="s">
        <v>330</v>
      </c>
      <c r="L310" s="873">
        <v>41424.408000000003</v>
      </c>
    </row>
    <row r="311" spans="2:12" ht="31.5" x14ac:dyDescent="0.25">
      <c r="B311" s="866" t="s">
        <v>333</v>
      </c>
      <c r="C311" s="867" t="s">
        <v>263</v>
      </c>
      <c r="D311" s="868"/>
      <c r="E311" s="668">
        <v>40379</v>
      </c>
      <c r="F311" s="869" t="s">
        <v>801</v>
      </c>
      <c r="G311" s="869" t="s">
        <v>802</v>
      </c>
      <c r="H311" s="671">
        <v>5</v>
      </c>
      <c r="I311" s="870" t="s">
        <v>331</v>
      </c>
      <c r="J311" s="871">
        <v>56</v>
      </c>
      <c r="K311" s="871" t="s">
        <v>330</v>
      </c>
      <c r="L311" s="873">
        <v>13714.668</v>
      </c>
    </row>
    <row r="312" spans="2:12" ht="31.5" x14ac:dyDescent="0.25">
      <c r="B312" s="866" t="s">
        <v>333</v>
      </c>
      <c r="C312" s="867" t="s">
        <v>263</v>
      </c>
      <c r="D312" s="868"/>
      <c r="E312" s="668">
        <v>40402</v>
      </c>
      <c r="F312" s="869" t="s">
        <v>801</v>
      </c>
      <c r="G312" s="869" t="s">
        <v>803</v>
      </c>
      <c r="H312" s="671">
        <v>25</v>
      </c>
      <c r="I312" s="870" t="s">
        <v>532</v>
      </c>
      <c r="J312" s="871">
        <v>8</v>
      </c>
      <c r="K312" s="871" t="s">
        <v>330</v>
      </c>
      <c r="L312" s="873">
        <v>44374.68</v>
      </c>
    </row>
    <row r="313" spans="2:12" ht="31.5" x14ac:dyDescent="0.25">
      <c r="B313" s="866" t="s">
        <v>333</v>
      </c>
      <c r="C313" s="867" t="s">
        <v>263</v>
      </c>
      <c r="D313" s="868"/>
      <c r="E313" s="668">
        <v>40474</v>
      </c>
      <c r="F313" s="869" t="s">
        <v>804</v>
      </c>
      <c r="G313" s="869" t="s">
        <v>805</v>
      </c>
      <c r="H313" s="671">
        <v>5</v>
      </c>
      <c r="I313" s="870" t="s">
        <v>331</v>
      </c>
      <c r="J313" s="871">
        <v>56</v>
      </c>
      <c r="K313" s="871" t="s">
        <v>330</v>
      </c>
      <c r="L313" s="873">
        <v>12520.764000000001</v>
      </c>
    </row>
    <row r="314" spans="2:12" ht="31.5" x14ac:dyDescent="0.25">
      <c r="B314" s="866" t="s">
        <v>333</v>
      </c>
      <c r="C314" s="867" t="s">
        <v>263</v>
      </c>
      <c r="D314" s="868"/>
      <c r="E314" s="668">
        <v>40517</v>
      </c>
      <c r="F314" s="869" t="s">
        <v>804</v>
      </c>
      <c r="G314" s="869" t="s">
        <v>806</v>
      </c>
      <c r="H314" s="671">
        <v>25</v>
      </c>
      <c r="I314" s="870" t="s">
        <v>532</v>
      </c>
      <c r="J314" s="871">
        <v>8</v>
      </c>
      <c r="K314" s="871" t="s">
        <v>330</v>
      </c>
      <c r="L314" s="873">
        <v>46231.091999999997</v>
      </c>
    </row>
    <row r="315" spans="2:12" ht="31.5" x14ac:dyDescent="0.25">
      <c r="B315" s="866" t="s">
        <v>333</v>
      </c>
      <c r="C315" s="867" t="s">
        <v>263</v>
      </c>
      <c r="D315" s="868"/>
      <c r="E315" s="668">
        <v>40623</v>
      </c>
      <c r="F315" s="869" t="s">
        <v>807</v>
      </c>
      <c r="G315" s="869" t="s">
        <v>808</v>
      </c>
      <c r="H315" s="671">
        <v>8.5</v>
      </c>
      <c r="I315" s="870" t="s">
        <v>331</v>
      </c>
      <c r="J315" s="871">
        <v>42</v>
      </c>
      <c r="K315" s="871" t="s">
        <v>330</v>
      </c>
      <c r="L315" s="873">
        <v>26469.899999999998</v>
      </c>
    </row>
    <row r="316" spans="2:12" ht="20.25" x14ac:dyDescent="0.25">
      <c r="B316" s="866" t="s">
        <v>333</v>
      </c>
      <c r="C316" s="867" t="s">
        <v>263</v>
      </c>
      <c r="D316" s="868"/>
      <c r="E316" s="668">
        <v>41163</v>
      </c>
      <c r="F316" s="869" t="s">
        <v>809</v>
      </c>
      <c r="G316" s="869" t="s">
        <v>810</v>
      </c>
      <c r="H316" s="671">
        <v>9</v>
      </c>
      <c r="I316" s="870" t="s">
        <v>331</v>
      </c>
      <c r="J316" s="871">
        <v>42</v>
      </c>
      <c r="K316" s="871" t="s">
        <v>330</v>
      </c>
      <c r="L316" s="873">
        <v>27539.567999999999</v>
      </c>
    </row>
    <row r="317" spans="2:12" ht="31.5" x14ac:dyDescent="0.25">
      <c r="B317" s="866" t="s">
        <v>333</v>
      </c>
      <c r="C317" s="867" t="s">
        <v>263</v>
      </c>
      <c r="D317" s="868"/>
      <c r="E317" s="668">
        <v>41162</v>
      </c>
      <c r="F317" s="869" t="s">
        <v>809</v>
      </c>
      <c r="G317" s="869" t="s">
        <v>811</v>
      </c>
      <c r="H317" s="671">
        <v>24</v>
      </c>
      <c r="I317" s="870" t="s">
        <v>532</v>
      </c>
      <c r="J317" s="871">
        <v>8</v>
      </c>
      <c r="K317" s="871" t="s">
        <v>330</v>
      </c>
      <c r="L317" s="873">
        <v>73187.171999999991</v>
      </c>
    </row>
    <row r="318" spans="2:12" ht="31.5" x14ac:dyDescent="0.25">
      <c r="B318" s="866" t="s">
        <v>333</v>
      </c>
      <c r="C318" s="867" t="s">
        <v>263</v>
      </c>
      <c r="D318" s="868"/>
      <c r="E318" s="668">
        <v>40626</v>
      </c>
      <c r="F318" s="869" t="s">
        <v>812</v>
      </c>
      <c r="G318" s="869" t="s">
        <v>813</v>
      </c>
      <c r="H318" s="671">
        <v>9</v>
      </c>
      <c r="I318" s="870" t="s">
        <v>331</v>
      </c>
      <c r="J318" s="871">
        <v>42</v>
      </c>
      <c r="K318" s="871" t="s">
        <v>330</v>
      </c>
      <c r="L318" s="873">
        <v>25776.324000000001</v>
      </c>
    </row>
    <row r="319" spans="2:12" ht="31.5" x14ac:dyDescent="0.25">
      <c r="B319" s="866" t="s">
        <v>333</v>
      </c>
      <c r="C319" s="867" t="s">
        <v>263</v>
      </c>
      <c r="D319" s="868"/>
      <c r="E319" s="668">
        <v>40625</v>
      </c>
      <c r="F319" s="869" t="s">
        <v>812</v>
      </c>
      <c r="G319" s="869" t="s">
        <v>814</v>
      </c>
      <c r="H319" s="671">
        <v>24</v>
      </c>
      <c r="I319" s="870" t="s">
        <v>532</v>
      </c>
      <c r="J319" s="871">
        <v>8</v>
      </c>
      <c r="K319" s="871" t="s">
        <v>330</v>
      </c>
      <c r="L319" s="873">
        <v>70178.255999999994</v>
      </c>
    </row>
    <row r="320" spans="2:12" ht="31.5" x14ac:dyDescent="0.25">
      <c r="B320" s="866" t="s">
        <v>333</v>
      </c>
      <c r="C320" s="867" t="s">
        <v>263</v>
      </c>
      <c r="D320" s="868"/>
      <c r="E320" s="668">
        <v>40637</v>
      </c>
      <c r="F320" s="869" t="s">
        <v>815</v>
      </c>
      <c r="G320" s="869" t="s">
        <v>816</v>
      </c>
      <c r="H320" s="671">
        <v>9</v>
      </c>
      <c r="I320" s="870" t="s">
        <v>331</v>
      </c>
      <c r="J320" s="871">
        <v>42</v>
      </c>
      <c r="K320" s="871" t="s">
        <v>330</v>
      </c>
      <c r="L320" s="873">
        <v>25810.812000000002</v>
      </c>
    </row>
    <row r="321" spans="2:12" ht="31.5" x14ac:dyDescent="0.25">
      <c r="B321" s="866" t="s">
        <v>333</v>
      </c>
      <c r="C321" s="867" t="s">
        <v>263</v>
      </c>
      <c r="D321" s="868"/>
      <c r="E321" s="668">
        <v>40634</v>
      </c>
      <c r="F321" s="869" t="s">
        <v>815</v>
      </c>
      <c r="G321" s="869" t="s">
        <v>817</v>
      </c>
      <c r="H321" s="671">
        <v>24</v>
      </c>
      <c r="I321" s="870" t="s">
        <v>532</v>
      </c>
      <c r="J321" s="871">
        <v>8</v>
      </c>
      <c r="K321" s="871" t="s">
        <v>330</v>
      </c>
      <c r="L321" s="873">
        <v>70274.87999999999</v>
      </c>
    </row>
    <row r="322" spans="2:12" ht="31.5" x14ac:dyDescent="0.25">
      <c r="B322" s="866" t="s">
        <v>333</v>
      </c>
      <c r="C322" s="867" t="s">
        <v>263</v>
      </c>
      <c r="D322" s="868"/>
      <c r="E322" s="668">
        <v>40824</v>
      </c>
      <c r="F322" s="869" t="s">
        <v>818</v>
      </c>
      <c r="G322" s="869" t="s">
        <v>819</v>
      </c>
      <c r="H322" s="671">
        <v>9</v>
      </c>
      <c r="I322" s="870" t="s">
        <v>331</v>
      </c>
      <c r="J322" s="871">
        <v>42</v>
      </c>
      <c r="K322" s="871" t="s">
        <v>330</v>
      </c>
      <c r="L322" s="873">
        <v>28595.448</v>
      </c>
    </row>
    <row r="323" spans="2:12" ht="31.5" x14ac:dyDescent="0.25">
      <c r="B323" s="866" t="s">
        <v>333</v>
      </c>
      <c r="C323" s="867" t="s">
        <v>263</v>
      </c>
      <c r="D323" s="868"/>
      <c r="E323" s="668">
        <v>40708</v>
      </c>
      <c r="F323" s="869" t="s">
        <v>818</v>
      </c>
      <c r="G323" s="869" t="s">
        <v>820</v>
      </c>
      <c r="H323" s="671">
        <v>24</v>
      </c>
      <c r="I323" s="870" t="s">
        <v>532</v>
      </c>
      <c r="J323" s="871">
        <v>8</v>
      </c>
      <c r="K323" s="871" t="s">
        <v>330</v>
      </c>
      <c r="L323" s="873">
        <v>76237.487999999983</v>
      </c>
    </row>
    <row r="324" spans="2:12" ht="31.5" x14ac:dyDescent="0.25">
      <c r="B324" s="866" t="s">
        <v>333</v>
      </c>
      <c r="C324" s="867" t="s">
        <v>263</v>
      </c>
      <c r="D324" s="868"/>
      <c r="E324" s="668">
        <v>40308</v>
      </c>
      <c r="F324" s="869" t="s">
        <v>829</v>
      </c>
      <c r="G324" s="869" t="s">
        <v>830</v>
      </c>
      <c r="H324" s="671">
        <v>3</v>
      </c>
      <c r="I324" s="870" t="s">
        <v>331</v>
      </c>
      <c r="J324" s="871">
        <v>84</v>
      </c>
      <c r="K324" s="871" t="s">
        <v>330</v>
      </c>
      <c r="L324" s="873">
        <v>10493.460000000001</v>
      </c>
    </row>
    <row r="325" spans="2:12" ht="31.5" x14ac:dyDescent="0.25">
      <c r="B325" s="866" t="s">
        <v>333</v>
      </c>
      <c r="C325" s="867" t="s">
        <v>263</v>
      </c>
      <c r="D325" s="868"/>
      <c r="E325" s="668">
        <v>40231</v>
      </c>
      <c r="F325" s="869" t="s">
        <v>829</v>
      </c>
      <c r="G325" s="869" t="s">
        <v>830</v>
      </c>
      <c r="H325" s="671">
        <v>9</v>
      </c>
      <c r="I325" s="870" t="s">
        <v>331</v>
      </c>
      <c r="J325" s="871">
        <v>42</v>
      </c>
      <c r="K325" s="871" t="s">
        <v>330</v>
      </c>
      <c r="L325" s="873">
        <v>25683.155999999999</v>
      </c>
    </row>
    <row r="326" spans="2:12" ht="31.5" x14ac:dyDescent="0.25">
      <c r="B326" s="866" t="s">
        <v>333</v>
      </c>
      <c r="C326" s="867" t="s">
        <v>263</v>
      </c>
      <c r="D326" s="868"/>
      <c r="E326" s="668">
        <v>40311</v>
      </c>
      <c r="F326" s="869" t="s">
        <v>829</v>
      </c>
      <c r="G326" s="869" t="s">
        <v>831</v>
      </c>
      <c r="H326" s="671">
        <v>24</v>
      </c>
      <c r="I326" s="870" t="s">
        <v>532</v>
      </c>
      <c r="J326" s="871">
        <v>8</v>
      </c>
      <c r="K326" s="871" t="s">
        <v>330</v>
      </c>
      <c r="L326" s="873">
        <v>68373.575999999986</v>
      </c>
    </row>
    <row r="327" spans="2:12" ht="20.25" x14ac:dyDescent="0.25">
      <c r="B327" s="866" t="s">
        <v>333</v>
      </c>
      <c r="C327" s="867" t="s">
        <v>263</v>
      </c>
      <c r="D327" s="868"/>
      <c r="E327" s="668">
        <v>40352</v>
      </c>
      <c r="F327" s="869" t="s">
        <v>832</v>
      </c>
      <c r="G327" s="869" t="s">
        <v>833</v>
      </c>
      <c r="H327" s="671">
        <v>1</v>
      </c>
      <c r="I327" s="870" t="s">
        <v>331</v>
      </c>
      <c r="J327" s="871">
        <v>216</v>
      </c>
      <c r="K327" s="871" t="s">
        <v>330</v>
      </c>
      <c r="L327" s="873">
        <v>4294.3679999999995</v>
      </c>
    </row>
    <row r="328" spans="2:12" ht="20.25" x14ac:dyDescent="0.25">
      <c r="B328" s="866" t="s">
        <v>333</v>
      </c>
      <c r="C328" s="867" t="s">
        <v>263</v>
      </c>
      <c r="D328" s="868"/>
      <c r="E328" s="668">
        <v>40344</v>
      </c>
      <c r="F328" s="869" t="s">
        <v>832</v>
      </c>
      <c r="G328" s="869" t="s">
        <v>833</v>
      </c>
      <c r="H328" s="671">
        <v>8.5</v>
      </c>
      <c r="I328" s="870" t="s">
        <v>331</v>
      </c>
      <c r="J328" s="871">
        <v>42</v>
      </c>
      <c r="K328" s="871" t="s">
        <v>330</v>
      </c>
      <c r="L328" s="873">
        <v>19164.96</v>
      </c>
    </row>
    <row r="329" spans="2:12" ht="31.5" x14ac:dyDescent="0.25">
      <c r="B329" s="866" t="s">
        <v>333</v>
      </c>
      <c r="C329" s="867" t="s">
        <v>263</v>
      </c>
      <c r="D329" s="868"/>
      <c r="E329" s="668">
        <v>40407</v>
      </c>
      <c r="F329" s="869" t="s">
        <v>834</v>
      </c>
      <c r="G329" s="869" t="s">
        <v>835</v>
      </c>
      <c r="H329" s="671">
        <v>1</v>
      </c>
      <c r="I329" s="870" t="s">
        <v>331</v>
      </c>
      <c r="J329" s="871">
        <v>216</v>
      </c>
      <c r="K329" s="871" t="s">
        <v>330</v>
      </c>
      <c r="L329" s="873">
        <v>5502.0599999999986</v>
      </c>
    </row>
    <row r="330" spans="2:12" ht="31.5" x14ac:dyDescent="0.25">
      <c r="B330" s="866" t="s">
        <v>333</v>
      </c>
      <c r="C330" s="867" t="s">
        <v>263</v>
      </c>
      <c r="D330" s="868"/>
      <c r="E330" s="668">
        <v>40377</v>
      </c>
      <c r="F330" s="869" t="s">
        <v>834</v>
      </c>
      <c r="G330" s="869" t="s">
        <v>835</v>
      </c>
      <c r="H330" s="671">
        <v>9</v>
      </c>
      <c r="I330" s="870" t="s">
        <v>331</v>
      </c>
      <c r="J330" s="871">
        <v>42</v>
      </c>
      <c r="K330" s="871" t="s">
        <v>330</v>
      </c>
      <c r="L330" s="873">
        <v>31642.344000000001</v>
      </c>
    </row>
    <row r="331" spans="2:12" ht="31.5" x14ac:dyDescent="0.25">
      <c r="B331" s="866" t="s">
        <v>333</v>
      </c>
      <c r="C331" s="867" t="s">
        <v>263</v>
      </c>
      <c r="D331" s="868"/>
      <c r="E331" s="668">
        <v>40549</v>
      </c>
      <c r="F331" s="869" t="s">
        <v>834</v>
      </c>
      <c r="G331" s="869" t="s">
        <v>836</v>
      </c>
      <c r="H331" s="671">
        <v>24</v>
      </c>
      <c r="I331" s="870" t="s">
        <v>532</v>
      </c>
      <c r="J331" s="871">
        <v>8</v>
      </c>
      <c r="K331" s="871" t="s">
        <v>330</v>
      </c>
      <c r="L331" s="873">
        <v>77072.543999999994</v>
      </c>
    </row>
    <row r="332" spans="2:12" s="4" customFormat="1" ht="31.5" x14ac:dyDescent="0.25">
      <c r="B332" s="866" t="s">
        <v>333</v>
      </c>
      <c r="C332" s="867" t="s">
        <v>263</v>
      </c>
      <c r="D332" s="868"/>
      <c r="E332" s="668">
        <v>40566</v>
      </c>
      <c r="F332" s="869" t="s">
        <v>847</v>
      </c>
      <c r="G332" s="869" t="s">
        <v>848</v>
      </c>
      <c r="H332" s="671">
        <v>4</v>
      </c>
      <c r="I332" s="870" t="s">
        <v>532</v>
      </c>
      <c r="J332" s="871">
        <v>56</v>
      </c>
      <c r="K332" s="871" t="s">
        <v>330</v>
      </c>
      <c r="L332" s="873">
        <v>9132.264000000001</v>
      </c>
    </row>
    <row r="333" spans="2:12" ht="31.5" x14ac:dyDescent="0.25">
      <c r="B333" s="866" t="s">
        <v>333</v>
      </c>
      <c r="C333" s="867" t="s">
        <v>263</v>
      </c>
      <c r="D333" s="868"/>
      <c r="E333" s="668">
        <v>40245</v>
      </c>
      <c r="F333" s="869" t="s">
        <v>852</v>
      </c>
      <c r="G333" s="869" t="s">
        <v>853</v>
      </c>
      <c r="H333" s="671">
        <v>5</v>
      </c>
      <c r="I333" s="870" t="s">
        <v>532</v>
      </c>
      <c r="J333" s="871">
        <v>80</v>
      </c>
      <c r="K333" s="871" t="s">
        <v>330</v>
      </c>
      <c r="L333" s="873">
        <v>11006.028</v>
      </c>
    </row>
    <row r="334" spans="2:12" s="337" customFormat="1" ht="31.5" x14ac:dyDescent="0.25">
      <c r="B334" s="866" t="s">
        <v>333</v>
      </c>
      <c r="C334" s="867" t="s">
        <v>263</v>
      </c>
      <c r="D334" s="868"/>
      <c r="E334" s="884">
        <v>40380</v>
      </c>
      <c r="F334" s="869" t="s">
        <v>724</v>
      </c>
      <c r="G334" s="869" t="s">
        <v>725</v>
      </c>
      <c r="H334" s="671">
        <v>1.8</v>
      </c>
      <c r="I334" s="870" t="s">
        <v>532</v>
      </c>
      <c r="J334" s="871">
        <v>108</v>
      </c>
      <c r="K334" s="885" t="s">
        <v>330</v>
      </c>
      <c r="L334" s="873">
        <v>5159.2830882352937</v>
      </c>
    </row>
    <row r="335" spans="2:12" ht="31.5" x14ac:dyDescent="0.25">
      <c r="B335" s="866" t="s">
        <v>333</v>
      </c>
      <c r="C335" s="867" t="s">
        <v>263</v>
      </c>
      <c r="D335" s="868"/>
      <c r="E335" s="668">
        <v>40569</v>
      </c>
      <c r="F335" s="869" t="s">
        <v>864</v>
      </c>
      <c r="G335" s="869" t="s">
        <v>865</v>
      </c>
      <c r="H335" s="671">
        <v>20</v>
      </c>
      <c r="I335" s="870" t="s">
        <v>324</v>
      </c>
      <c r="J335" s="871">
        <v>50</v>
      </c>
      <c r="K335" s="871" t="s">
        <v>330</v>
      </c>
      <c r="L335" s="873">
        <v>7633.764000000001</v>
      </c>
    </row>
    <row r="336" spans="2:12" ht="31.5" x14ac:dyDescent="0.25">
      <c r="B336" s="866" t="s">
        <v>333</v>
      </c>
      <c r="C336" s="867" t="s">
        <v>263</v>
      </c>
      <c r="D336" s="868"/>
      <c r="E336" s="668">
        <v>40620</v>
      </c>
      <c r="F336" s="869" t="s">
        <v>866</v>
      </c>
      <c r="G336" s="869" t="s">
        <v>867</v>
      </c>
      <c r="H336" s="671">
        <v>20</v>
      </c>
      <c r="I336" s="870" t="s">
        <v>324</v>
      </c>
      <c r="J336" s="871">
        <v>50</v>
      </c>
      <c r="K336" s="871" t="s">
        <v>330</v>
      </c>
      <c r="L336" s="873">
        <v>6605.4960000000001</v>
      </c>
    </row>
    <row r="337" spans="2:12" ht="31.5" x14ac:dyDescent="0.25">
      <c r="B337" s="866" t="s">
        <v>333</v>
      </c>
      <c r="C337" s="867" t="s">
        <v>263</v>
      </c>
      <c r="D337" s="868"/>
      <c r="E337" s="668">
        <v>40274</v>
      </c>
      <c r="F337" s="869" t="s">
        <v>868</v>
      </c>
      <c r="G337" s="869" t="s">
        <v>869</v>
      </c>
      <c r="H337" s="671">
        <v>30</v>
      </c>
      <c r="I337" s="870" t="s">
        <v>324</v>
      </c>
      <c r="J337" s="871">
        <v>30</v>
      </c>
      <c r="K337" s="871" t="s">
        <v>330</v>
      </c>
      <c r="L337" s="873">
        <v>7875.8280000000004</v>
      </c>
    </row>
    <row r="338" spans="2:12" ht="31.5" x14ac:dyDescent="0.25">
      <c r="B338" s="866" t="s">
        <v>333</v>
      </c>
      <c r="C338" s="867" t="s">
        <v>263</v>
      </c>
      <c r="D338" s="868"/>
      <c r="E338" s="668">
        <v>40944</v>
      </c>
      <c r="F338" s="869" t="s">
        <v>870</v>
      </c>
      <c r="G338" s="869" t="s">
        <v>871</v>
      </c>
      <c r="H338" s="671">
        <v>30</v>
      </c>
      <c r="I338" s="870" t="s">
        <v>324</v>
      </c>
      <c r="J338" s="871">
        <v>30</v>
      </c>
      <c r="K338" s="871" t="s">
        <v>330</v>
      </c>
      <c r="L338" s="873">
        <v>6906.2039999999997</v>
      </c>
    </row>
    <row r="339" spans="2:12" ht="31.5" x14ac:dyDescent="0.25">
      <c r="B339" s="866" t="s">
        <v>333</v>
      </c>
      <c r="C339" s="867" t="s">
        <v>263</v>
      </c>
      <c r="D339" s="868"/>
      <c r="E339" s="668">
        <v>40454</v>
      </c>
      <c r="F339" s="869" t="s">
        <v>872</v>
      </c>
      <c r="G339" s="869" t="s">
        <v>873</v>
      </c>
      <c r="H339" s="671">
        <v>15</v>
      </c>
      <c r="I339" s="870" t="s">
        <v>324</v>
      </c>
      <c r="J339" s="871">
        <v>34</v>
      </c>
      <c r="K339" s="871" t="s">
        <v>330</v>
      </c>
      <c r="L339" s="873">
        <v>20201.831999999999</v>
      </c>
    </row>
    <row r="340" spans="2:12" ht="31.5" x14ac:dyDescent="0.25">
      <c r="B340" s="866" t="s">
        <v>333</v>
      </c>
      <c r="C340" s="867" t="s">
        <v>263</v>
      </c>
      <c r="D340" s="868"/>
      <c r="E340" s="668">
        <v>40455</v>
      </c>
      <c r="F340" s="869" t="s">
        <v>874</v>
      </c>
      <c r="G340" s="869" t="s">
        <v>875</v>
      </c>
      <c r="H340" s="671">
        <v>15</v>
      </c>
      <c r="I340" s="870" t="s">
        <v>324</v>
      </c>
      <c r="J340" s="871">
        <v>34</v>
      </c>
      <c r="K340" s="871" t="s">
        <v>330</v>
      </c>
      <c r="L340" s="873">
        <v>20374.38</v>
      </c>
    </row>
    <row r="341" spans="2:12" s="337" customFormat="1" ht="20.25" x14ac:dyDescent="0.25">
      <c r="B341" s="866" t="s">
        <v>333</v>
      </c>
      <c r="C341" s="867" t="s">
        <v>263</v>
      </c>
      <c r="D341" s="868"/>
      <c r="E341" s="884">
        <v>40232</v>
      </c>
      <c r="F341" s="869" t="s">
        <v>876</v>
      </c>
      <c r="G341" s="869" t="s">
        <v>877</v>
      </c>
      <c r="H341" s="671">
        <v>25</v>
      </c>
      <c r="I341" s="870" t="s">
        <v>324</v>
      </c>
      <c r="J341" s="871">
        <v>40</v>
      </c>
      <c r="K341" s="885" t="s">
        <v>330</v>
      </c>
      <c r="L341" s="873">
        <v>6503.9400000000005</v>
      </c>
    </row>
    <row r="342" spans="2:12" ht="20.25" x14ac:dyDescent="0.25">
      <c r="B342" s="866" t="s">
        <v>333</v>
      </c>
      <c r="C342" s="867" t="s">
        <v>263</v>
      </c>
      <c r="D342" s="868"/>
      <c r="E342" s="668">
        <v>40370</v>
      </c>
      <c r="F342" s="869" t="s">
        <v>878</v>
      </c>
      <c r="G342" s="869" t="s">
        <v>879</v>
      </c>
      <c r="H342" s="671">
        <v>25</v>
      </c>
      <c r="I342" s="870" t="s">
        <v>324</v>
      </c>
      <c r="J342" s="871">
        <v>40</v>
      </c>
      <c r="K342" s="871" t="s">
        <v>330</v>
      </c>
      <c r="L342" s="873">
        <v>3463.9560000000001</v>
      </c>
    </row>
    <row r="343" spans="2:12" s="337" customFormat="1" ht="35.25" customHeight="1" x14ac:dyDescent="0.25">
      <c r="B343" s="866" t="s">
        <v>333</v>
      </c>
      <c r="C343" s="867" t="s">
        <v>263</v>
      </c>
      <c r="D343" s="868"/>
      <c r="E343" s="884">
        <v>40249</v>
      </c>
      <c r="F343" s="869" t="s">
        <v>880</v>
      </c>
      <c r="G343" s="869" t="s">
        <v>881</v>
      </c>
      <c r="H343" s="671">
        <v>25</v>
      </c>
      <c r="I343" s="870" t="s">
        <v>324</v>
      </c>
      <c r="J343" s="871">
        <v>42</v>
      </c>
      <c r="K343" s="885" t="s">
        <v>330</v>
      </c>
      <c r="L343" s="873">
        <v>6748.9560000000001</v>
      </c>
    </row>
    <row r="344" spans="2:12" s="337" customFormat="1" ht="35.25" customHeight="1" x14ac:dyDescent="0.25">
      <c r="B344" s="866" t="s">
        <v>333</v>
      </c>
      <c r="C344" s="867" t="s">
        <v>263</v>
      </c>
      <c r="D344" s="868"/>
      <c r="E344" s="884">
        <v>40250</v>
      </c>
      <c r="F344" s="869" t="s">
        <v>882</v>
      </c>
      <c r="G344" s="869" t="s">
        <v>883</v>
      </c>
      <c r="H344" s="671">
        <v>25</v>
      </c>
      <c r="I344" s="870" t="s">
        <v>324</v>
      </c>
      <c r="J344" s="871">
        <v>42</v>
      </c>
      <c r="K344" s="885" t="s">
        <v>330</v>
      </c>
      <c r="L344" s="873">
        <v>6514.308</v>
      </c>
    </row>
    <row r="345" spans="2:12" s="337" customFormat="1" ht="35.25" customHeight="1" x14ac:dyDescent="0.25">
      <c r="B345" s="866" t="s">
        <v>333</v>
      </c>
      <c r="C345" s="867" t="s">
        <v>263</v>
      </c>
      <c r="D345" s="868"/>
      <c r="E345" s="884">
        <v>40251</v>
      </c>
      <c r="F345" s="869" t="s">
        <v>884</v>
      </c>
      <c r="G345" s="869" t="s">
        <v>885</v>
      </c>
      <c r="H345" s="671">
        <v>25</v>
      </c>
      <c r="I345" s="870" t="s">
        <v>324</v>
      </c>
      <c r="J345" s="871">
        <v>42</v>
      </c>
      <c r="K345" s="885" t="s">
        <v>330</v>
      </c>
      <c r="L345" s="873">
        <v>6569.4960000000001</v>
      </c>
    </row>
    <row r="346" spans="2:12" s="337" customFormat="1" ht="35.25" customHeight="1" x14ac:dyDescent="0.25">
      <c r="B346" s="866" t="s">
        <v>333</v>
      </c>
      <c r="C346" s="867" t="s">
        <v>263</v>
      </c>
      <c r="D346" s="868"/>
      <c r="E346" s="884">
        <v>40252</v>
      </c>
      <c r="F346" s="869" t="s">
        <v>886</v>
      </c>
      <c r="G346" s="869" t="s">
        <v>887</v>
      </c>
      <c r="H346" s="671">
        <v>25</v>
      </c>
      <c r="I346" s="870" t="s">
        <v>324</v>
      </c>
      <c r="J346" s="871">
        <v>42</v>
      </c>
      <c r="K346" s="885" t="s">
        <v>330</v>
      </c>
      <c r="L346" s="873">
        <v>6286.5719999999992</v>
      </c>
    </row>
    <row r="347" spans="2:12" s="337" customFormat="1" ht="35.25" customHeight="1" x14ac:dyDescent="0.25">
      <c r="B347" s="866" t="s">
        <v>333</v>
      </c>
      <c r="C347" s="867" t="s">
        <v>263</v>
      </c>
      <c r="D347" s="868"/>
      <c r="E347" s="884">
        <v>40269</v>
      </c>
      <c r="F347" s="869" t="s">
        <v>888</v>
      </c>
      <c r="G347" s="869" t="s">
        <v>889</v>
      </c>
      <c r="H347" s="671">
        <v>25</v>
      </c>
      <c r="I347" s="870" t="s">
        <v>324</v>
      </c>
      <c r="J347" s="871">
        <v>42</v>
      </c>
      <c r="K347" s="885" t="s">
        <v>330</v>
      </c>
      <c r="L347" s="873">
        <v>6193.4039999999995</v>
      </c>
    </row>
    <row r="348" spans="2:12" s="337" customFormat="1" ht="35.25" customHeight="1" x14ac:dyDescent="0.25">
      <c r="B348" s="866" t="s">
        <v>333</v>
      </c>
      <c r="C348" s="867" t="s">
        <v>263</v>
      </c>
      <c r="D348" s="868"/>
      <c r="E348" s="884">
        <v>40286</v>
      </c>
      <c r="F348" s="869" t="s">
        <v>890</v>
      </c>
      <c r="G348" s="869" t="s">
        <v>891</v>
      </c>
      <c r="H348" s="671">
        <v>25</v>
      </c>
      <c r="I348" s="870" t="s">
        <v>324</v>
      </c>
      <c r="J348" s="871">
        <v>42</v>
      </c>
      <c r="K348" s="885" t="s">
        <v>330</v>
      </c>
      <c r="L348" s="873">
        <v>6562.62</v>
      </c>
    </row>
    <row r="349" spans="2:12" s="337" customFormat="1" ht="35.25" customHeight="1" x14ac:dyDescent="0.25">
      <c r="B349" s="866" t="s">
        <v>333</v>
      </c>
      <c r="C349" s="867" t="s">
        <v>263</v>
      </c>
      <c r="D349" s="868"/>
      <c r="E349" s="884">
        <v>40318</v>
      </c>
      <c r="F349" s="869" t="s">
        <v>892</v>
      </c>
      <c r="G349" s="869" t="s">
        <v>893</v>
      </c>
      <c r="H349" s="671">
        <v>25</v>
      </c>
      <c r="I349" s="870" t="s">
        <v>324</v>
      </c>
      <c r="J349" s="871">
        <v>42</v>
      </c>
      <c r="K349" s="885" t="s">
        <v>330</v>
      </c>
      <c r="L349" s="873">
        <v>6331.4280000000008</v>
      </c>
    </row>
    <row r="350" spans="2:12" s="337" customFormat="1" ht="35.25" customHeight="1" x14ac:dyDescent="0.25">
      <c r="B350" s="866" t="s">
        <v>333</v>
      </c>
      <c r="C350" s="867" t="s">
        <v>263</v>
      </c>
      <c r="D350" s="868"/>
      <c r="E350" s="884">
        <v>40319</v>
      </c>
      <c r="F350" s="869" t="s">
        <v>894</v>
      </c>
      <c r="G350" s="869" t="s">
        <v>895</v>
      </c>
      <c r="H350" s="671">
        <v>25</v>
      </c>
      <c r="I350" s="870" t="s">
        <v>324</v>
      </c>
      <c r="J350" s="871">
        <v>42</v>
      </c>
      <c r="K350" s="885" t="s">
        <v>330</v>
      </c>
      <c r="L350" s="873">
        <v>6193.4039999999995</v>
      </c>
    </row>
    <row r="351" spans="2:12" s="337" customFormat="1" ht="35.25" customHeight="1" x14ac:dyDescent="0.25">
      <c r="B351" s="866" t="s">
        <v>333</v>
      </c>
      <c r="C351" s="867" t="s">
        <v>263</v>
      </c>
      <c r="D351" s="868"/>
      <c r="E351" s="884">
        <v>40354</v>
      </c>
      <c r="F351" s="869" t="s">
        <v>896</v>
      </c>
      <c r="G351" s="869" t="s">
        <v>897</v>
      </c>
      <c r="H351" s="671">
        <v>25</v>
      </c>
      <c r="I351" s="870" t="s">
        <v>324</v>
      </c>
      <c r="J351" s="871">
        <v>42</v>
      </c>
      <c r="K351" s="885" t="s">
        <v>330</v>
      </c>
      <c r="L351" s="873">
        <v>6911.1359999999995</v>
      </c>
    </row>
    <row r="352" spans="2:12" s="337" customFormat="1" ht="35.25" customHeight="1" x14ac:dyDescent="0.25">
      <c r="B352" s="866" t="s">
        <v>333</v>
      </c>
      <c r="C352" s="867" t="s">
        <v>263</v>
      </c>
      <c r="D352" s="868"/>
      <c r="E352" s="884">
        <v>40276</v>
      </c>
      <c r="F352" s="869" t="s">
        <v>898</v>
      </c>
      <c r="G352" s="869" t="s">
        <v>899</v>
      </c>
      <c r="H352" s="671">
        <v>25</v>
      </c>
      <c r="I352" s="870" t="s">
        <v>324</v>
      </c>
      <c r="J352" s="871">
        <v>42</v>
      </c>
      <c r="K352" s="885" t="s">
        <v>330</v>
      </c>
      <c r="L352" s="873">
        <v>7345.9080000000004</v>
      </c>
    </row>
    <row r="353" spans="2:12" s="337" customFormat="1" ht="35.25" customHeight="1" x14ac:dyDescent="0.25">
      <c r="B353" s="866" t="s">
        <v>333</v>
      </c>
      <c r="C353" s="867" t="s">
        <v>263</v>
      </c>
      <c r="D353" s="868"/>
      <c r="E353" s="884">
        <v>40363</v>
      </c>
      <c r="F353" s="869" t="s">
        <v>900</v>
      </c>
      <c r="G353" s="869" t="s">
        <v>901</v>
      </c>
      <c r="H353" s="671">
        <v>25</v>
      </c>
      <c r="I353" s="870" t="s">
        <v>324</v>
      </c>
      <c r="J353" s="871">
        <v>42</v>
      </c>
      <c r="K353" s="885" t="s">
        <v>330</v>
      </c>
      <c r="L353" s="873">
        <v>8229.24</v>
      </c>
    </row>
    <row r="354" spans="2:12" s="337" customFormat="1" ht="35.25" customHeight="1" x14ac:dyDescent="0.25">
      <c r="B354" s="866" t="s">
        <v>333</v>
      </c>
      <c r="C354" s="867" t="s">
        <v>263</v>
      </c>
      <c r="D354" s="868"/>
      <c r="E354" s="884">
        <v>40362</v>
      </c>
      <c r="F354" s="869" t="s">
        <v>902</v>
      </c>
      <c r="G354" s="869" t="s">
        <v>903</v>
      </c>
      <c r="H354" s="671">
        <v>25</v>
      </c>
      <c r="I354" s="870" t="s">
        <v>324</v>
      </c>
      <c r="J354" s="871">
        <v>42</v>
      </c>
      <c r="K354" s="885" t="s">
        <v>330</v>
      </c>
      <c r="L354" s="873">
        <v>8218.9079999999994</v>
      </c>
    </row>
    <row r="355" spans="2:12" s="337" customFormat="1" ht="35.25" customHeight="1" x14ac:dyDescent="0.25">
      <c r="B355" s="866" t="s">
        <v>333</v>
      </c>
      <c r="C355" s="867" t="s">
        <v>263</v>
      </c>
      <c r="D355" s="868"/>
      <c r="E355" s="884">
        <v>40585</v>
      </c>
      <c r="F355" s="869" t="s">
        <v>904</v>
      </c>
      <c r="G355" s="869" t="s">
        <v>905</v>
      </c>
      <c r="H355" s="671">
        <v>25</v>
      </c>
      <c r="I355" s="870" t="s">
        <v>324</v>
      </c>
      <c r="J355" s="871">
        <v>42</v>
      </c>
      <c r="K355" s="885" t="s">
        <v>330</v>
      </c>
      <c r="L355" s="873">
        <v>7766.8559999999998</v>
      </c>
    </row>
    <row r="356" spans="2:12" s="337" customFormat="1" ht="35.25" customHeight="1" x14ac:dyDescent="0.25">
      <c r="B356" s="866" t="s">
        <v>333</v>
      </c>
      <c r="C356" s="867" t="s">
        <v>263</v>
      </c>
      <c r="D356" s="868"/>
      <c r="E356" s="884">
        <v>40586</v>
      </c>
      <c r="F356" s="869" t="s">
        <v>906</v>
      </c>
      <c r="G356" s="869" t="s">
        <v>907</v>
      </c>
      <c r="H356" s="671">
        <v>25</v>
      </c>
      <c r="I356" s="870" t="s">
        <v>324</v>
      </c>
      <c r="J356" s="871">
        <v>42</v>
      </c>
      <c r="K356" s="885" t="s">
        <v>330</v>
      </c>
      <c r="L356" s="873">
        <v>7728.9120000000003</v>
      </c>
    </row>
    <row r="357" spans="2:12" s="337" customFormat="1" ht="35.25" customHeight="1" x14ac:dyDescent="0.25">
      <c r="B357" s="866" t="s">
        <v>333</v>
      </c>
      <c r="C357" s="867" t="s">
        <v>263</v>
      </c>
      <c r="D357" s="868"/>
      <c r="E357" s="884">
        <v>40587</v>
      </c>
      <c r="F357" s="869" t="s">
        <v>908</v>
      </c>
      <c r="G357" s="869" t="s">
        <v>909</v>
      </c>
      <c r="H357" s="671">
        <v>25</v>
      </c>
      <c r="I357" s="870" t="s">
        <v>324</v>
      </c>
      <c r="J357" s="871">
        <v>42</v>
      </c>
      <c r="K357" s="885" t="s">
        <v>330</v>
      </c>
      <c r="L357" s="873">
        <v>6707.52</v>
      </c>
    </row>
    <row r="358" spans="2:12" s="337" customFormat="1" ht="35.25" customHeight="1" x14ac:dyDescent="0.25">
      <c r="B358" s="866" t="s">
        <v>333</v>
      </c>
      <c r="C358" s="867" t="s">
        <v>263</v>
      </c>
      <c r="D358" s="868"/>
      <c r="E358" s="884">
        <v>40158</v>
      </c>
      <c r="F358" s="869" t="s">
        <v>910</v>
      </c>
      <c r="G358" s="869" t="s">
        <v>911</v>
      </c>
      <c r="H358" s="671">
        <v>5</v>
      </c>
      <c r="I358" s="870" t="s">
        <v>331</v>
      </c>
      <c r="J358" s="871">
        <v>80</v>
      </c>
      <c r="K358" s="885" t="s">
        <v>330</v>
      </c>
      <c r="L358" s="873">
        <v>3852.9359999999997</v>
      </c>
    </row>
    <row r="359" spans="2:12" ht="35.25" customHeight="1" x14ac:dyDescent="0.25">
      <c r="B359" s="866" t="s">
        <v>333</v>
      </c>
      <c r="C359" s="867" t="s">
        <v>263</v>
      </c>
      <c r="D359" s="868"/>
      <c r="E359" s="668">
        <v>40143</v>
      </c>
      <c r="F359" s="869" t="s">
        <v>918</v>
      </c>
      <c r="G359" s="869" t="s">
        <v>919</v>
      </c>
      <c r="H359" s="671">
        <v>10</v>
      </c>
      <c r="I359" s="870" t="s">
        <v>326</v>
      </c>
      <c r="J359" s="871">
        <v>75</v>
      </c>
      <c r="K359" s="871" t="s">
        <v>330</v>
      </c>
      <c r="L359" s="873">
        <v>17878.104000000003</v>
      </c>
    </row>
    <row r="360" spans="2:12" s="4" customFormat="1" ht="35.25" customHeight="1" x14ac:dyDescent="0.25">
      <c r="B360" s="866" t="s">
        <v>333</v>
      </c>
      <c r="C360" s="867" t="s">
        <v>263</v>
      </c>
      <c r="D360" s="868"/>
      <c r="E360" s="668">
        <v>40543</v>
      </c>
      <c r="F360" s="869" t="s">
        <v>635</v>
      </c>
      <c r="G360" s="869" t="s">
        <v>920</v>
      </c>
      <c r="H360" s="671">
        <v>1</v>
      </c>
      <c r="I360" s="870" t="s">
        <v>921</v>
      </c>
      <c r="J360" s="871">
        <v>25</v>
      </c>
      <c r="K360" s="885" t="s">
        <v>330</v>
      </c>
      <c r="L360" s="873">
        <v>4490.0999999999995</v>
      </c>
    </row>
    <row r="361" spans="2:12" ht="35.25" customHeight="1" x14ac:dyDescent="0.25">
      <c r="B361" s="866" t="s">
        <v>333</v>
      </c>
      <c r="C361" s="867" t="s">
        <v>263</v>
      </c>
      <c r="D361" s="868"/>
      <c r="E361" s="668">
        <v>40335</v>
      </c>
      <c r="F361" s="869" t="s">
        <v>632</v>
      </c>
      <c r="G361" s="869" t="s">
        <v>922</v>
      </c>
      <c r="H361" s="671">
        <v>1</v>
      </c>
      <c r="I361" s="870" t="s">
        <v>921</v>
      </c>
      <c r="J361" s="871">
        <v>10</v>
      </c>
      <c r="K361" s="885" t="s">
        <v>330</v>
      </c>
      <c r="L361" s="873">
        <v>1203.1919999999998</v>
      </c>
    </row>
    <row r="362" spans="2:12" ht="35.25" customHeight="1" x14ac:dyDescent="0.25">
      <c r="B362" s="866" t="s">
        <v>333</v>
      </c>
      <c r="C362" s="867" t="s">
        <v>263</v>
      </c>
      <c r="D362" s="868"/>
      <c r="E362" s="668">
        <v>40334</v>
      </c>
      <c r="F362" s="869" t="s">
        <v>631</v>
      </c>
      <c r="G362" s="869" t="s">
        <v>923</v>
      </c>
      <c r="H362" s="671">
        <v>1</v>
      </c>
      <c r="I362" s="870" t="s">
        <v>921</v>
      </c>
      <c r="J362" s="871">
        <v>10</v>
      </c>
      <c r="K362" s="885" t="s">
        <v>330</v>
      </c>
      <c r="L362" s="873">
        <v>1175.616</v>
      </c>
    </row>
    <row r="363" spans="2:12" ht="35.25" customHeight="1" x14ac:dyDescent="0.25">
      <c r="B363" s="866" t="s">
        <v>333</v>
      </c>
      <c r="C363" s="867" t="s">
        <v>263</v>
      </c>
      <c r="D363" s="868"/>
      <c r="E363" s="668">
        <v>40336</v>
      </c>
      <c r="F363" s="869" t="s">
        <v>633</v>
      </c>
      <c r="G363" s="869" t="s">
        <v>924</v>
      </c>
      <c r="H363" s="671">
        <v>1</v>
      </c>
      <c r="I363" s="870" t="s">
        <v>921</v>
      </c>
      <c r="J363" s="871">
        <v>10</v>
      </c>
      <c r="K363" s="885" t="s">
        <v>330</v>
      </c>
      <c r="L363" s="873">
        <v>1945.0799999999997</v>
      </c>
    </row>
    <row r="364" spans="2:12" ht="35.25" customHeight="1" x14ac:dyDescent="0.25">
      <c r="B364" s="866" t="s">
        <v>333</v>
      </c>
      <c r="C364" s="867" t="s">
        <v>263</v>
      </c>
      <c r="D364" s="868"/>
      <c r="E364" s="668">
        <v>40356</v>
      </c>
      <c r="F364" s="869" t="s">
        <v>634</v>
      </c>
      <c r="G364" s="869" t="s">
        <v>925</v>
      </c>
      <c r="H364" s="671">
        <v>1</v>
      </c>
      <c r="I364" s="870" t="s">
        <v>921</v>
      </c>
      <c r="J364" s="871">
        <v>10</v>
      </c>
      <c r="K364" s="885" t="s">
        <v>330</v>
      </c>
      <c r="L364" s="873">
        <v>1113.48</v>
      </c>
    </row>
    <row r="365" spans="2:12" ht="35.25" customHeight="1" x14ac:dyDescent="0.25">
      <c r="B365" s="866" t="s">
        <v>333</v>
      </c>
      <c r="C365" s="867" t="s">
        <v>263</v>
      </c>
      <c r="D365" s="868"/>
      <c r="E365" s="668">
        <v>40395</v>
      </c>
      <c r="F365" s="869" t="s">
        <v>827</v>
      </c>
      <c r="G365" s="869" t="s">
        <v>1674</v>
      </c>
      <c r="H365" s="671">
        <v>9</v>
      </c>
      <c r="I365" s="870" t="s">
        <v>324</v>
      </c>
      <c r="J365" s="871">
        <v>42</v>
      </c>
      <c r="K365" s="885" t="s">
        <v>330</v>
      </c>
      <c r="L365" s="873">
        <v>17049.873929307654</v>
      </c>
    </row>
    <row r="366" spans="2:12" ht="35.25" customHeight="1" x14ac:dyDescent="0.25">
      <c r="B366" s="866" t="s">
        <v>333</v>
      </c>
      <c r="C366" s="867" t="s">
        <v>263</v>
      </c>
      <c r="D366" s="868"/>
      <c r="E366" s="668">
        <v>40342</v>
      </c>
      <c r="F366" s="869" t="s">
        <v>860</v>
      </c>
      <c r="G366" s="869" t="s">
        <v>1675</v>
      </c>
      <c r="H366" s="671">
        <v>1.25</v>
      </c>
      <c r="I366" s="870" t="s">
        <v>726</v>
      </c>
      <c r="J366" s="871">
        <v>270</v>
      </c>
      <c r="K366" s="885" t="s">
        <v>330</v>
      </c>
      <c r="L366" s="873">
        <v>6272.4251278970578</v>
      </c>
    </row>
    <row r="367" spans="2:12" ht="35.25" customHeight="1" x14ac:dyDescent="0.25">
      <c r="B367" s="866" t="s">
        <v>333</v>
      </c>
      <c r="C367" s="867" t="s">
        <v>263</v>
      </c>
      <c r="D367" s="868"/>
      <c r="E367" s="668">
        <v>40233</v>
      </c>
      <c r="F367" s="869" t="s">
        <v>860</v>
      </c>
      <c r="G367" s="869" t="s">
        <v>1675</v>
      </c>
      <c r="H367" s="671">
        <v>5</v>
      </c>
      <c r="I367" s="870" t="s">
        <v>331</v>
      </c>
      <c r="J367" s="871">
        <v>72</v>
      </c>
      <c r="K367" s="885" t="s">
        <v>330</v>
      </c>
      <c r="L367" s="873">
        <v>24280.699655363314</v>
      </c>
    </row>
    <row r="368" spans="2:12" ht="35.25" customHeight="1" thickBot="1" x14ac:dyDescent="0.3">
      <c r="B368" s="875" t="s">
        <v>333</v>
      </c>
      <c r="C368" s="876" t="s">
        <v>263</v>
      </c>
      <c r="D368" s="877"/>
      <c r="E368" s="878">
        <v>40273</v>
      </c>
      <c r="F368" s="886" t="s">
        <v>860</v>
      </c>
      <c r="G368" s="886" t="s">
        <v>1675</v>
      </c>
      <c r="H368" s="887">
        <v>30</v>
      </c>
      <c r="I368" s="881" t="s">
        <v>331</v>
      </c>
      <c r="J368" s="882">
        <v>12</v>
      </c>
      <c r="K368" s="888" t="s">
        <v>330</v>
      </c>
      <c r="L368" s="883">
        <v>135834.13074630633</v>
      </c>
    </row>
    <row r="369" spans="2:12" ht="35.25" customHeight="1" thickBot="1" x14ac:dyDescent="0.25">
      <c r="B369" s="667" t="s">
        <v>997</v>
      </c>
      <c r="C369" s="663"/>
      <c r="D369" s="663"/>
      <c r="E369" s="663"/>
      <c r="F369" s="663"/>
      <c r="G369" s="663"/>
      <c r="H369" s="663"/>
      <c r="I369" s="663"/>
      <c r="J369" s="663"/>
      <c r="K369" s="663"/>
      <c r="L369" s="663"/>
    </row>
    <row r="370" spans="2:12" ht="31.5" x14ac:dyDescent="0.25">
      <c r="B370" s="857" t="s">
        <v>333</v>
      </c>
      <c r="C370" s="858" t="s">
        <v>263</v>
      </c>
      <c r="D370" s="859"/>
      <c r="E370" s="860">
        <v>40151</v>
      </c>
      <c r="F370" s="861" t="s">
        <v>998</v>
      </c>
      <c r="G370" s="861" t="s">
        <v>999</v>
      </c>
      <c r="H370" s="862">
        <v>0.95199999999999996</v>
      </c>
      <c r="I370" s="863" t="s">
        <v>921</v>
      </c>
      <c r="J370" s="864">
        <v>0</v>
      </c>
      <c r="K370" s="864" t="s">
        <v>330</v>
      </c>
      <c r="L370" s="865">
        <v>1870.056</v>
      </c>
    </row>
    <row r="371" spans="2:12" ht="31.5" x14ac:dyDescent="0.25">
      <c r="B371" s="866" t="s">
        <v>333</v>
      </c>
      <c r="C371" s="867" t="s">
        <v>263</v>
      </c>
      <c r="D371" s="868"/>
      <c r="E371" s="668">
        <v>40951</v>
      </c>
      <c r="F371" s="869" t="s">
        <v>1000</v>
      </c>
      <c r="G371" s="869" t="s">
        <v>1001</v>
      </c>
      <c r="H371" s="671">
        <v>1.33</v>
      </c>
      <c r="I371" s="870" t="s">
        <v>921</v>
      </c>
      <c r="J371" s="871">
        <v>0</v>
      </c>
      <c r="K371" s="871" t="s">
        <v>330</v>
      </c>
      <c r="L371" s="873">
        <v>7715.3760000000011</v>
      </c>
    </row>
    <row r="372" spans="2:12" ht="31.5" x14ac:dyDescent="0.25">
      <c r="B372" s="866" t="s">
        <v>333</v>
      </c>
      <c r="C372" s="867" t="s">
        <v>263</v>
      </c>
      <c r="D372" s="868"/>
      <c r="E372" s="668">
        <v>40868</v>
      </c>
      <c r="F372" s="869" t="s">
        <v>1002</v>
      </c>
      <c r="G372" s="869" t="s">
        <v>1003</v>
      </c>
      <c r="H372" s="671">
        <v>0.3</v>
      </c>
      <c r="I372" s="870" t="s">
        <v>921</v>
      </c>
      <c r="J372" s="871">
        <v>0</v>
      </c>
      <c r="K372" s="871" t="s">
        <v>330</v>
      </c>
      <c r="L372" s="873">
        <v>3388.32</v>
      </c>
    </row>
    <row r="373" spans="2:12" ht="31.5" x14ac:dyDescent="0.25">
      <c r="B373" s="866" t="s">
        <v>333</v>
      </c>
      <c r="C373" s="867" t="s">
        <v>263</v>
      </c>
      <c r="D373" s="868"/>
      <c r="E373" s="668">
        <v>40953</v>
      </c>
      <c r="F373" s="869" t="s">
        <v>1004</v>
      </c>
      <c r="G373" s="869" t="s">
        <v>1005</v>
      </c>
      <c r="H373" s="671">
        <v>0.69599999999999995</v>
      </c>
      <c r="I373" s="870" t="s">
        <v>921</v>
      </c>
      <c r="J373" s="871">
        <v>0</v>
      </c>
      <c r="K373" s="871" t="s">
        <v>330</v>
      </c>
      <c r="L373" s="873">
        <v>6141.9239999999991</v>
      </c>
    </row>
    <row r="374" spans="2:12" ht="31.5" x14ac:dyDescent="0.25">
      <c r="B374" s="866" t="s">
        <v>333</v>
      </c>
      <c r="C374" s="867" t="s">
        <v>263</v>
      </c>
      <c r="D374" s="868"/>
      <c r="E374" s="668">
        <v>40952</v>
      </c>
      <c r="F374" s="869" t="s">
        <v>1006</v>
      </c>
      <c r="G374" s="869" t="s">
        <v>1005</v>
      </c>
      <c r="H374" s="671">
        <v>1.3440000000000001</v>
      </c>
      <c r="I374" s="870" t="s">
        <v>921</v>
      </c>
      <c r="J374" s="871">
        <v>0</v>
      </c>
      <c r="K374" s="871" t="s">
        <v>330</v>
      </c>
      <c r="L374" s="873">
        <v>6883.7760000000007</v>
      </c>
    </row>
    <row r="375" spans="2:12" ht="31.5" x14ac:dyDescent="0.25">
      <c r="B375" s="866" t="s">
        <v>333</v>
      </c>
      <c r="C375" s="867" t="s">
        <v>263</v>
      </c>
      <c r="D375" s="868"/>
      <c r="E375" s="668">
        <v>40869</v>
      </c>
      <c r="F375" s="869" t="s">
        <v>1007</v>
      </c>
      <c r="G375" s="869" t="s">
        <v>1005</v>
      </c>
      <c r="H375" s="671">
        <v>1.6379999999999999</v>
      </c>
      <c r="I375" s="870" t="s">
        <v>921</v>
      </c>
      <c r="J375" s="871">
        <v>0</v>
      </c>
      <c r="K375" s="871" t="s">
        <v>330</v>
      </c>
      <c r="L375" s="873">
        <v>12787.776000000002</v>
      </c>
    </row>
    <row r="376" spans="2:12" ht="35.25" customHeight="1" x14ac:dyDescent="0.25">
      <c r="B376" s="866" t="s">
        <v>333</v>
      </c>
      <c r="C376" s="867" t="s">
        <v>263</v>
      </c>
      <c r="D376" s="868"/>
      <c r="E376" s="668">
        <v>40842</v>
      </c>
      <c r="F376" s="874" t="s">
        <v>690</v>
      </c>
      <c r="G376" s="874" t="s">
        <v>1008</v>
      </c>
      <c r="H376" s="872">
        <v>0.1</v>
      </c>
      <c r="I376" s="870" t="s">
        <v>921</v>
      </c>
      <c r="J376" s="871">
        <v>0</v>
      </c>
      <c r="K376" s="871" t="s">
        <v>330</v>
      </c>
      <c r="L376" s="873">
        <v>337.86</v>
      </c>
    </row>
    <row r="377" spans="2:12" ht="35.25" customHeight="1" x14ac:dyDescent="0.25">
      <c r="B377" s="866" t="s">
        <v>333</v>
      </c>
      <c r="C377" s="867" t="s">
        <v>263</v>
      </c>
      <c r="D377" s="868"/>
      <c r="E377" s="668">
        <v>40843</v>
      </c>
      <c r="F377" s="874" t="s">
        <v>691</v>
      </c>
      <c r="G377" s="874" t="s">
        <v>1011</v>
      </c>
      <c r="H377" s="872">
        <v>0.1</v>
      </c>
      <c r="I377" s="870" t="s">
        <v>921</v>
      </c>
      <c r="J377" s="871">
        <v>0</v>
      </c>
      <c r="K377" s="871" t="s">
        <v>330</v>
      </c>
      <c r="L377" s="873">
        <v>1619.604</v>
      </c>
    </row>
    <row r="378" spans="2:12" ht="35.25" customHeight="1" x14ac:dyDescent="0.25">
      <c r="B378" s="866" t="s">
        <v>333</v>
      </c>
      <c r="C378" s="867" t="s">
        <v>263</v>
      </c>
      <c r="D378" s="868"/>
      <c r="E378" s="668">
        <v>40936</v>
      </c>
      <c r="F378" s="874" t="s">
        <v>692</v>
      </c>
      <c r="G378" s="874" t="s">
        <v>1012</v>
      </c>
      <c r="H378" s="872">
        <v>0.1</v>
      </c>
      <c r="I378" s="870" t="s">
        <v>921</v>
      </c>
      <c r="J378" s="871">
        <v>0</v>
      </c>
      <c r="K378" s="871" t="s">
        <v>330</v>
      </c>
      <c r="L378" s="873">
        <v>398.34000000000003</v>
      </c>
    </row>
    <row r="379" spans="2:12" ht="35.25" customHeight="1" x14ac:dyDescent="0.25">
      <c r="B379" s="866" t="s">
        <v>333</v>
      </c>
      <c r="C379" s="867" t="s">
        <v>263</v>
      </c>
      <c r="D379" s="868"/>
      <c r="E379" s="668">
        <v>40937</v>
      </c>
      <c r="F379" s="874" t="s">
        <v>693</v>
      </c>
      <c r="G379" s="874" t="s">
        <v>1013</v>
      </c>
      <c r="H379" s="872">
        <v>0.13</v>
      </c>
      <c r="I379" s="870" t="s">
        <v>921</v>
      </c>
      <c r="J379" s="871">
        <v>0</v>
      </c>
      <c r="K379" s="871" t="s">
        <v>330</v>
      </c>
      <c r="L379" s="873">
        <v>1619.604</v>
      </c>
    </row>
    <row r="380" spans="2:12" ht="35.25" customHeight="1" x14ac:dyDescent="0.25">
      <c r="B380" s="866" t="s">
        <v>333</v>
      </c>
      <c r="C380" s="867" t="s">
        <v>263</v>
      </c>
      <c r="D380" s="868"/>
      <c r="E380" s="668">
        <v>40846</v>
      </c>
      <c r="F380" s="874" t="s">
        <v>694</v>
      </c>
      <c r="G380" s="874" t="s">
        <v>1014</v>
      </c>
      <c r="H380" s="872">
        <v>0.1</v>
      </c>
      <c r="I380" s="870" t="s">
        <v>921</v>
      </c>
      <c r="J380" s="871">
        <v>0</v>
      </c>
      <c r="K380" s="871" t="s">
        <v>330</v>
      </c>
      <c r="L380" s="873">
        <v>2787.4799999999996</v>
      </c>
    </row>
    <row r="381" spans="2:12" ht="35.25" customHeight="1" x14ac:dyDescent="0.25">
      <c r="B381" s="866" t="s">
        <v>333</v>
      </c>
      <c r="C381" s="867" t="s">
        <v>263</v>
      </c>
      <c r="D381" s="868"/>
      <c r="E381" s="668">
        <v>40847</v>
      </c>
      <c r="F381" s="874" t="s">
        <v>695</v>
      </c>
      <c r="G381" s="874" t="s">
        <v>1015</v>
      </c>
      <c r="H381" s="872">
        <v>0.1</v>
      </c>
      <c r="I381" s="870" t="s">
        <v>921</v>
      </c>
      <c r="J381" s="871">
        <v>0</v>
      </c>
      <c r="K381" s="871" t="s">
        <v>330</v>
      </c>
      <c r="L381" s="873">
        <v>5606.9280000000008</v>
      </c>
    </row>
    <row r="382" spans="2:12" ht="35.25" customHeight="1" x14ac:dyDescent="0.25">
      <c r="B382" s="866" t="s">
        <v>333</v>
      </c>
      <c r="C382" s="867" t="s">
        <v>263</v>
      </c>
      <c r="D382" s="868"/>
      <c r="E382" s="668">
        <v>40452</v>
      </c>
      <c r="F382" s="874" t="s">
        <v>696</v>
      </c>
      <c r="G382" s="874" t="s">
        <v>1016</v>
      </c>
      <c r="H382" s="872">
        <v>1</v>
      </c>
      <c r="I382" s="870" t="s">
        <v>921</v>
      </c>
      <c r="J382" s="871">
        <v>0</v>
      </c>
      <c r="K382" s="871" t="s">
        <v>330</v>
      </c>
      <c r="L382" s="873">
        <v>7945.8480000000009</v>
      </c>
    </row>
    <row r="383" spans="2:12" ht="35.25" customHeight="1" x14ac:dyDescent="0.25">
      <c r="B383" s="866" t="s">
        <v>333</v>
      </c>
      <c r="C383" s="867" t="s">
        <v>263</v>
      </c>
      <c r="D383" s="868"/>
      <c r="E383" s="668">
        <v>40848</v>
      </c>
      <c r="F383" s="874" t="s">
        <v>697</v>
      </c>
      <c r="G383" s="874" t="s">
        <v>1017</v>
      </c>
      <c r="H383" s="872">
        <v>0.1</v>
      </c>
      <c r="I383" s="870" t="s">
        <v>921</v>
      </c>
      <c r="J383" s="871">
        <v>0</v>
      </c>
      <c r="K383" s="871" t="s">
        <v>330</v>
      </c>
      <c r="L383" s="873">
        <v>15640.452000000003</v>
      </c>
    </row>
    <row r="384" spans="2:12" ht="35.25" customHeight="1" x14ac:dyDescent="0.25">
      <c r="B384" s="866" t="s">
        <v>333</v>
      </c>
      <c r="C384" s="867" t="s">
        <v>263</v>
      </c>
      <c r="D384" s="868"/>
      <c r="E384" s="668">
        <v>40853</v>
      </c>
      <c r="F384" s="874" t="s">
        <v>698</v>
      </c>
      <c r="G384" s="874" t="s">
        <v>1018</v>
      </c>
      <c r="H384" s="872">
        <v>0.1</v>
      </c>
      <c r="I384" s="870" t="s">
        <v>921</v>
      </c>
      <c r="J384" s="871">
        <v>0</v>
      </c>
      <c r="K384" s="871" t="s">
        <v>330</v>
      </c>
      <c r="L384" s="873">
        <v>3026.1600000000003</v>
      </c>
    </row>
    <row r="385" spans="2:12" ht="20.25" x14ac:dyDescent="0.25">
      <c r="B385" s="866" t="s">
        <v>333</v>
      </c>
      <c r="C385" s="867" t="s">
        <v>263</v>
      </c>
      <c r="D385" s="868"/>
      <c r="E385" s="668">
        <v>40456</v>
      </c>
      <c r="F385" s="874" t="s">
        <v>699</v>
      </c>
      <c r="G385" s="874" t="s">
        <v>1019</v>
      </c>
      <c r="H385" s="872">
        <v>0.1</v>
      </c>
      <c r="I385" s="870" t="s">
        <v>921</v>
      </c>
      <c r="J385" s="871">
        <v>0</v>
      </c>
      <c r="K385" s="871" t="s">
        <v>330</v>
      </c>
      <c r="L385" s="873">
        <v>3665.7719999999999</v>
      </c>
    </row>
    <row r="386" spans="2:12" ht="20.25" x14ac:dyDescent="0.25">
      <c r="B386" s="866" t="s">
        <v>333</v>
      </c>
      <c r="C386" s="867" t="s">
        <v>263</v>
      </c>
      <c r="D386" s="868"/>
      <c r="E386" s="668">
        <v>40457</v>
      </c>
      <c r="F386" s="874" t="s">
        <v>700</v>
      </c>
      <c r="G386" s="874" t="s">
        <v>1020</v>
      </c>
      <c r="H386" s="872">
        <v>0.1</v>
      </c>
      <c r="I386" s="870" t="s">
        <v>921</v>
      </c>
      <c r="J386" s="871">
        <v>0</v>
      </c>
      <c r="K386" s="871" t="s">
        <v>330</v>
      </c>
      <c r="L386" s="873">
        <v>3735.7919999999995</v>
      </c>
    </row>
    <row r="387" spans="2:12" ht="20.25" x14ac:dyDescent="0.25">
      <c r="B387" s="866" t="s">
        <v>333</v>
      </c>
      <c r="C387" s="867" t="s">
        <v>263</v>
      </c>
      <c r="D387" s="868"/>
      <c r="E387" s="668">
        <v>40229</v>
      </c>
      <c r="F387" s="874" t="s">
        <v>701</v>
      </c>
      <c r="G387" s="874" t="s">
        <v>1021</v>
      </c>
      <c r="H387" s="872">
        <v>0.2</v>
      </c>
      <c r="I387" s="870" t="s">
        <v>921</v>
      </c>
      <c r="J387" s="871">
        <v>0</v>
      </c>
      <c r="K387" s="871" t="s">
        <v>330</v>
      </c>
      <c r="L387" s="873">
        <v>3824.8919999999998</v>
      </c>
    </row>
    <row r="388" spans="2:12" ht="20.25" x14ac:dyDescent="0.25">
      <c r="B388" s="866" t="s">
        <v>333</v>
      </c>
      <c r="C388" s="867" t="s">
        <v>263</v>
      </c>
      <c r="D388" s="868"/>
      <c r="E388" s="668">
        <v>40875</v>
      </c>
      <c r="F388" s="874" t="s">
        <v>702</v>
      </c>
      <c r="G388" s="874" t="s">
        <v>1022</v>
      </c>
      <c r="H388" s="872">
        <v>0.1</v>
      </c>
      <c r="I388" s="870" t="s">
        <v>921</v>
      </c>
      <c r="J388" s="871">
        <v>0</v>
      </c>
      <c r="K388" s="871" t="s">
        <v>330</v>
      </c>
      <c r="L388" s="873">
        <v>46317.060000000005</v>
      </c>
    </row>
    <row r="389" spans="2:12" ht="20.25" x14ac:dyDescent="0.25">
      <c r="B389" s="866" t="s">
        <v>333</v>
      </c>
      <c r="C389" s="867" t="s">
        <v>263</v>
      </c>
      <c r="D389" s="868"/>
      <c r="E389" s="668">
        <v>40861</v>
      </c>
      <c r="F389" s="874" t="s">
        <v>703</v>
      </c>
      <c r="G389" s="874" t="s">
        <v>1023</v>
      </c>
      <c r="H389" s="872">
        <v>0.1</v>
      </c>
      <c r="I389" s="870" t="s">
        <v>921</v>
      </c>
      <c r="J389" s="871">
        <v>10</v>
      </c>
      <c r="K389" s="871" t="s">
        <v>330</v>
      </c>
      <c r="L389" s="873">
        <v>356.976</v>
      </c>
    </row>
    <row r="390" spans="2:12" ht="20.25" x14ac:dyDescent="0.25">
      <c r="B390" s="866" t="s">
        <v>333</v>
      </c>
      <c r="C390" s="867" t="s">
        <v>263</v>
      </c>
      <c r="D390" s="868"/>
      <c r="E390" s="668">
        <v>40862</v>
      </c>
      <c r="F390" s="874" t="s">
        <v>704</v>
      </c>
      <c r="G390" s="874" t="s">
        <v>1024</v>
      </c>
      <c r="H390" s="872">
        <v>0.1</v>
      </c>
      <c r="I390" s="870" t="s">
        <v>921</v>
      </c>
      <c r="J390" s="871">
        <v>10</v>
      </c>
      <c r="K390" s="871" t="s">
        <v>330</v>
      </c>
      <c r="L390" s="873">
        <v>493.81199999999995</v>
      </c>
    </row>
    <row r="391" spans="2:12" ht="20.25" x14ac:dyDescent="0.25">
      <c r="B391" s="866" t="s">
        <v>333</v>
      </c>
      <c r="C391" s="867" t="s">
        <v>263</v>
      </c>
      <c r="D391" s="868"/>
      <c r="E391" s="668">
        <v>40857</v>
      </c>
      <c r="F391" s="874" t="s">
        <v>705</v>
      </c>
      <c r="G391" s="874" t="s">
        <v>1025</v>
      </c>
      <c r="H391" s="872">
        <v>0.1</v>
      </c>
      <c r="I391" s="870" t="s">
        <v>921</v>
      </c>
      <c r="J391" s="871">
        <v>10</v>
      </c>
      <c r="K391" s="871" t="s">
        <v>330</v>
      </c>
      <c r="L391" s="873">
        <v>356.976</v>
      </c>
    </row>
    <row r="392" spans="2:12" ht="20.25" x14ac:dyDescent="0.25">
      <c r="B392" s="866" t="s">
        <v>333</v>
      </c>
      <c r="C392" s="867" t="s">
        <v>263</v>
      </c>
      <c r="D392" s="868"/>
      <c r="E392" s="668">
        <v>40858</v>
      </c>
      <c r="F392" s="874" t="s">
        <v>706</v>
      </c>
      <c r="G392" s="874" t="s">
        <v>1026</v>
      </c>
      <c r="H392" s="872">
        <v>0.1</v>
      </c>
      <c r="I392" s="870" t="s">
        <v>921</v>
      </c>
      <c r="J392" s="871">
        <v>10</v>
      </c>
      <c r="K392" s="871" t="s">
        <v>330</v>
      </c>
      <c r="L392" s="873">
        <v>493.81199999999995</v>
      </c>
    </row>
    <row r="393" spans="2:12" ht="31.5" x14ac:dyDescent="0.25">
      <c r="B393" s="866" t="s">
        <v>333</v>
      </c>
      <c r="C393" s="867" t="s">
        <v>263</v>
      </c>
      <c r="D393" s="868"/>
      <c r="E393" s="668">
        <v>40881</v>
      </c>
      <c r="F393" s="874" t="s">
        <v>707</v>
      </c>
      <c r="G393" s="874" t="s">
        <v>1027</v>
      </c>
      <c r="H393" s="872">
        <v>0.1</v>
      </c>
      <c r="I393" s="870" t="s">
        <v>921</v>
      </c>
      <c r="J393" s="871">
        <v>10</v>
      </c>
      <c r="K393" s="871" t="s">
        <v>330</v>
      </c>
      <c r="L393" s="873">
        <v>719.02799999999991</v>
      </c>
    </row>
    <row r="394" spans="2:12" ht="31.5" x14ac:dyDescent="0.25">
      <c r="B394" s="866" t="s">
        <v>333</v>
      </c>
      <c r="C394" s="867" t="s">
        <v>263</v>
      </c>
      <c r="D394" s="868"/>
      <c r="E394" s="668">
        <v>40882</v>
      </c>
      <c r="F394" s="874" t="s">
        <v>708</v>
      </c>
      <c r="G394" s="874" t="s">
        <v>1028</v>
      </c>
      <c r="H394" s="872">
        <v>0.1</v>
      </c>
      <c r="I394" s="870" t="s">
        <v>921</v>
      </c>
      <c r="J394" s="871">
        <v>10</v>
      </c>
      <c r="K394" s="871" t="s">
        <v>330</v>
      </c>
      <c r="L394" s="873">
        <v>1002.2399999999999</v>
      </c>
    </row>
    <row r="395" spans="2:12" ht="31.5" x14ac:dyDescent="0.25">
      <c r="B395" s="866" t="s">
        <v>333</v>
      </c>
      <c r="C395" s="867" t="s">
        <v>263</v>
      </c>
      <c r="D395" s="868"/>
      <c r="E395" s="668">
        <v>40451</v>
      </c>
      <c r="F395" s="874" t="s">
        <v>709</v>
      </c>
      <c r="G395" s="874" t="s">
        <v>1029</v>
      </c>
      <c r="H395" s="872">
        <v>0.2</v>
      </c>
      <c r="I395" s="870" t="s">
        <v>921</v>
      </c>
      <c r="J395" s="871">
        <v>10</v>
      </c>
      <c r="K395" s="871" t="s">
        <v>330</v>
      </c>
      <c r="L395" s="873">
        <v>353.77200000000005</v>
      </c>
    </row>
    <row r="396" spans="2:12" ht="32.25" thickBot="1" x14ac:dyDescent="0.3">
      <c r="B396" s="875" t="s">
        <v>333</v>
      </c>
      <c r="C396" s="876" t="s">
        <v>263</v>
      </c>
      <c r="D396" s="877"/>
      <c r="E396" s="878">
        <v>40883</v>
      </c>
      <c r="F396" s="879" t="s">
        <v>710</v>
      </c>
      <c r="G396" s="879" t="s">
        <v>1030</v>
      </c>
      <c r="H396" s="880">
        <v>0.1</v>
      </c>
      <c r="I396" s="881" t="s">
        <v>921</v>
      </c>
      <c r="J396" s="882">
        <v>10</v>
      </c>
      <c r="K396" s="882" t="s">
        <v>330</v>
      </c>
      <c r="L396" s="883">
        <v>1002.2399999999999</v>
      </c>
    </row>
    <row r="398" spans="2:12" ht="27" x14ac:dyDescent="0.35">
      <c r="B398" s="516" t="s">
        <v>472</v>
      </c>
    </row>
    <row r="399" spans="2:12" ht="20.25" x14ac:dyDescent="0.3">
      <c r="B399" s="56" t="s">
        <v>261</v>
      </c>
      <c r="C399" s="81" t="s">
        <v>265</v>
      </c>
    </row>
    <row r="400" spans="2:12" ht="20.25" x14ac:dyDescent="0.3">
      <c r="B400" s="1060" t="s">
        <v>333</v>
      </c>
      <c r="C400" s="1061" t="s">
        <v>1761</v>
      </c>
    </row>
    <row r="401" spans="2:3" ht="20.25" x14ac:dyDescent="0.3">
      <c r="B401" s="60" t="s">
        <v>262</v>
      </c>
      <c r="C401" s="82" t="s">
        <v>266</v>
      </c>
    </row>
    <row r="402" spans="2:3" ht="20.25" x14ac:dyDescent="0.3">
      <c r="B402" s="60" t="s">
        <v>259</v>
      </c>
      <c r="C402" s="82" t="s">
        <v>267</v>
      </c>
    </row>
    <row r="403" spans="2:3" ht="20.25" x14ac:dyDescent="0.25">
      <c r="B403" s="62" t="s">
        <v>263</v>
      </c>
      <c r="C403" s="82" t="s">
        <v>1056</v>
      </c>
    </row>
  </sheetData>
  <autoFilter ref="B6:L396"/>
  <mergeCells count="3">
    <mergeCell ref="B5:E5"/>
    <mergeCell ref="L3:L4"/>
    <mergeCell ref="G4:J4"/>
  </mergeCells>
  <phoneticPr fontId="88" type="noConversion"/>
  <pageMargins left="0.70866141732283472" right="0.31496062992125984" top="0.74803149606299213" bottom="0.74803149606299213" header="0.31496062992125984" footer="0.31496062992125984"/>
  <pageSetup paperSize="9" scale="36" fitToHeight="6" orientation="portrait" r:id="rId1"/>
  <headerFooter>
    <oddHeader>&amp;C&amp;"Arial Cyr,полужирный"&amp;14АО «Зиверт рус» 
&amp;"Arial Cyr,обычный"142400, МО, г. Ногинск Тер. Ногинск-Технопарк, д.12
moscow@quick-mix.com, www.sievert-rus.ru</oddHeader>
    <oddFooter>&amp;R&amp;8Seite &amp;P/&amp;N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88"/>
  <sheetViews>
    <sheetView zoomScale="110" zoomScaleNormal="110" workbookViewId="0">
      <pane ySplit="1" topLeftCell="A643" activePane="bottomLeft" state="frozen"/>
      <selection pane="bottomLeft" activeCell="C438" sqref="C438"/>
    </sheetView>
  </sheetViews>
  <sheetFormatPr defaultRowHeight="12.75" x14ac:dyDescent="0.2"/>
  <cols>
    <col min="1" max="1" width="9.140625" style="217"/>
    <col min="3" max="3" width="40" customWidth="1"/>
    <col min="4" max="4" width="10" style="122" customWidth="1"/>
    <col min="5" max="5" width="21.42578125" customWidth="1"/>
    <col min="6" max="6" width="34.42578125" bestFit="1" customWidth="1"/>
    <col min="7" max="7" width="20.140625" style="201" bestFit="1" customWidth="1"/>
    <col min="8" max="8" width="12.85546875" customWidth="1"/>
    <col min="9" max="9" width="9.5703125" customWidth="1"/>
    <col min="10" max="10" width="10.7109375" bestFit="1" customWidth="1"/>
    <col min="11" max="11" width="9.140625" style="201"/>
    <col min="12" max="12" width="38.140625" customWidth="1"/>
  </cols>
  <sheetData>
    <row r="1" spans="1:13" x14ac:dyDescent="0.2">
      <c r="C1" t="s">
        <v>1058</v>
      </c>
      <c r="L1" t="s">
        <v>1058</v>
      </c>
    </row>
    <row r="2" spans="1:13" x14ac:dyDescent="0.2">
      <c r="A2" s="217">
        <v>31010</v>
      </c>
      <c r="B2" s="607">
        <v>31010</v>
      </c>
      <c r="C2" s="607" t="s">
        <v>1059</v>
      </c>
      <c r="D2" s="608">
        <f>VLOOKUP(B2,K$2:M$435,3,0)</f>
        <v>635.71639151616012</v>
      </c>
      <c r="K2" s="201">
        <v>31010</v>
      </c>
      <c r="L2" t="s">
        <v>1059</v>
      </c>
      <c r="M2" s="122">
        <v>635.71639151616012</v>
      </c>
    </row>
    <row r="3" spans="1:13" x14ac:dyDescent="0.2">
      <c r="A3" s="217">
        <v>53642</v>
      </c>
      <c r="B3" s="607">
        <v>53642</v>
      </c>
      <c r="C3" s="607" t="s">
        <v>1060</v>
      </c>
      <c r="D3" s="608" t="e">
        <f t="shared" ref="D3:D66" si="0">VLOOKUP(B3,K$2:M$435,3,0)</f>
        <v>#N/A</v>
      </c>
      <c r="K3" s="201">
        <v>53642</v>
      </c>
      <c r="L3" t="s">
        <v>1060</v>
      </c>
      <c r="M3" s="122" t="e">
        <v>#N/A</v>
      </c>
    </row>
    <row r="4" spans="1:13" x14ac:dyDescent="0.2">
      <c r="A4" s="217">
        <v>56242</v>
      </c>
      <c r="B4" s="607">
        <v>56242</v>
      </c>
      <c r="C4" s="607" t="s">
        <v>1061</v>
      </c>
      <c r="D4" s="608">
        <f t="shared" si="0"/>
        <v>256.02946046600556</v>
      </c>
      <c r="K4" s="201">
        <v>56242</v>
      </c>
      <c r="L4" t="s">
        <v>1061</v>
      </c>
      <c r="M4" s="122">
        <v>256.02946046600556</v>
      </c>
    </row>
    <row r="5" spans="1:13" x14ac:dyDescent="0.2">
      <c r="A5" s="217">
        <v>72001</v>
      </c>
      <c r="B5" s="607">
        <v>72001</v>
      </c>
      <c r="C5" s="607" t="s">
        <v>1062</v>
      </c>
      <c r="D5" s="608">
        <f t="shared" si="0"/>
        <v>340.53138554468211</v>
      </c>
      <c r="K5" s="201">
        <v>72001</v>
      </c>
      <c r="L5" t="s">
        <v>1062</v>
      </c>
      <c r="M5" s="122">
        <v>340.53138554468211</v>
      </c>
    </row>
    <row r="6" spans="1:13" x14ac:dyDescent="0.2">
      <c r="A6" s="217">
        <v>72002</v>
      </c>
      <c r="B6" s="607">
        <v>72002</v>
      </c>
      <c r="C6" s="607" t="s">
        <v>1063</v>
      </c>
      <c r="D6" s="608">
        <f t="shared" si="0"/>
        <v>319.88709650237047</v>
      </c>
      <c r="K6" s="201">
        <v>72002</v>
      </c>
      <c r="L6" t="s">
        <v>1063</v>
      </c>
      <c r="M6" s="122">
        <v>319.88709650237047</v>
      </c>
    </row>
    <row r="7" spans="1:13" x14ac:dyDescent="0.2">
      <c r="A7" s="217">
        <v>72003</v>
      </c>
      <c r="B7" s="607">
        <v>72003</v>
      </c>
      <c r="C7" s="607" t="s">
        <v>1064</v>
      </c>
      <c r="D7" s="608">
        <f t="shared" si="0"/>
        <v>291.11242940752157</v>
      </c>
      <c r="K7" s="201">
        <v>72003</v>
      </c>
      <c r="L7" t="s">
        <v>1064</v>
      </c>
      <c r="M7" s="122">
        <v>291.11242940752157</v>
      </c>
    </row>
    <row r="8" spans="1:13" x14ac:dyDescent="0.2">
      <c r="A8" s="217">
        <v>72004</v>
      </c>
      <c r="B8" s="607">
        <v>72004</v>
      </c>
      <c r="C8" s="607" t="s">
        <v>1065</v>
      </c>
      <c r="D8" s="608">
        <f t="shared" si="0"/>
        <v>235.55263976803604</v>
      </c>
      <c r="K8" s="201">
        <v>72004</v>
      </c>
      <c r="L8" t="s">
        <v>1065</v>
      </c>
      <c r="M8" s="122">
        <v>235.55263976803604</v>
      </c>
    </row>
    <row r="9" spans="1:13" x14ac:dyDescent="0.2">
      <c r="A9" s="217">
        <v>72005</v>
      </c>
      <c r="B9" s="607">
        <v>72005</v>
      </c>
      <c r="C9" s="607" t="s">
        <v>1066</v>
      </c>
      <c r="D9" s="608">
        <f t="shared" si="0"/>
        <v>316.82164391224183</v>
      </c>
      <c r="K9" s="201">
        <v>72005</v>
      </c>
      <c r="L9" t="s">
        <v>1066</v>
      </c>
      <c r="M9" s="122">
        <v>316.82164391224183</v>
      </c>
    </row>
    <row r="10" spans="1:13" x14ac:dyDescent="0.2">
      <c r="A10" s="217">
        <v>72006</v>
      </c>
      <c r="B10" s="607">
        <v>72006</v>
      </c>
      <c r="C10" s="607" t="s">
        <v>1067</v>
      </c>
      <c r="D10" s="608">
        <f t="shared" si="0"/>
        <v>216.91343873198457</v>
      </c>
      <c r="K10" s="201">
        <v>72006</v>
      </c>
      <c r="L10" t="s">
        <v>1067</v>
      </c>
      <c r="M10" s="122">
        <v>216.91343873198457</v>
      </c>
    </row>
    <row r="11" spans="1:13" x14ac:dyDescent="0.2">
      <c r="A11" s="217">
        <v>72007</v>
      </c>
      <c r="B11" s="607">
        <v>72007</v>
      </c>
      <c r="C11" s="607" t="s">
        <v>1068</v>
      </c>
      <c r="D11" s="608" t="e">
        <f t="shared" si="0"/>
        <v>#N/A</v>
      </c>
      <c r="K11" s="201">
        <v>72007</v>
      </c>
      <c r="L11" t="s">
        <v>1068</v>
      </c>
      <c r="M11" s="122" t="e">
        <v>#N/A</v>
      </c>
    </row>
    <row r="12" spans="1:13" x14ac:dyDescent="0.2">
      <c r="A12" s="217">
        <v>72008</v>
      </c>
      <c r="B12" s="607">
        <v>72008</v>
      </c>
      <c r="C12" s="607" t="s">
        <v>1069</v>
      </c>
      <c r="D12" s="608">
        <f t="shared" si="0"/>
        <v>176.99355127581705</v>
      </c>
      <c r="K12" s="201">
        <v>72008</v>
      </c>
      <c r="L12" t="s">
        <v>1069</v>
      </c>
      <c r="M12" s="122">
        <v>176.99355127581705</v>
      </c>
    </row>
    <row r="13" spans="1:13" x14ac:dyDescent="0.2">
      <c r="A13" s="217">
        <v>72100</v>
      </c>
      <c r="B13" s="607">
        <v>72100</v>
      </c>
      <c r="C13" s="607" t="s">
        <v>1070</v>
      </c>
      <c r="D13" s="608">
        <f t="shared" si="0"/>
        <v>203.87749412365909</v>
      </c>
      <c r="K13" s="201">
        <v>72100</v>
      </c>
      <c r="L13" t="s">
        <v>1070</v>
      </c>
      <c r="M13" s="122">
        <v>203.87749412365909</v>
      </c>
    </row>
    <row r="14" spans="1:13" x14ac:dyDescent="0.2">
      <c r="A14" s="217">
        <v>72101</v>
      </c>
      <c r="B14" s="607">
        <v>72101</v>
      </c>
      <c r="C14" s="607" t="s">
        <v>1071</v>
      </c>
      <c r="D14" s="608">
        <f t="shared" si="0"/>
        <v>309.48901248201986</v>
      </c>
      <c r="K14" s="201">
        <v>72101</v>
      </c>
      <c r="L14" t="s">
        <v>1071</v>
      </c>
      <c r="M14" s="122">
        <v>309.48901248201986</v>
      </c>
    </row>
    <row r="15" spans="1:13" x14ac:dyDescent="0.2">
      <c r="A15" s="217">
        <v>72102</v>
      </c>
      <c r="B15" s="607">
        <v>72102</v>
      </c>
      <c r="C15" s="607" t="s">
        <v>1072</v>
      </c>
      <c r="D15" s="608">
        <f t="shared" si="0"/>
        <v>286.9111013760193</v>
      </c>
      <c r="K15" s="201">
        <v>72102</v>
      </c>
      <c r="L15" t="s">
        <v>1072</v>
      </c>
      <c r="M15" s="122">
        <v>286.9111013760193</v>
      </c>
    </row>
    <row r="16" spans="1:13" x14ac:dyDescent="0.2">
      <c r="A16" s="217">
        <v>72103</v>
      </c>
      <c r="B16" s="607">
        <v>72103</v>
      </c>
      <c r="C16" s="607" t="s">
        <v>1073</v>
      </c>
      <c r="D16" s="608">
        <f t="shared" si="0"/>
        <v>262.86279515971052</v>
      </c>
      <c r="K16" s="201">
        <v>72103</v>
      </c>
      <c r="L16" t="s">
        <v>1073</v>
      </c>
      <c r="M16" s="122">
        <v>262.86279515971052</v>
      </c>
    </row>
    <row r="17" spans="1:13" x14ac:dyDescent="0.2">
      <c r="A17" s="217">
        <v>72104</v>
      </c>
      <c r="B17" s="607">
        <v>72104</v>
      </c>
      <c r="C17" s="607" t="s">
        <v>1074</v>
      </c>
      <c r="D17" s="608">
        <f t="shared" si="0"/>
        <v>222.7479951597106</v>
      </c>
      <c r="K17" s="201">
        <v>72104</v>
      </c>
      <c r="L17" t="s">
        <v>1074</v>
      </c>
      <c r="M17" s="122">
        <v>222.7479951597106</v>
      </c>
    </row>
    <row r="18" spans="1:13" x14ac:dyDescent="0.2">
      <c r="A18" s="217">
        <v>72105</v>
      </c>
      <c r="B18" s="607">
        <v>72105</v>
      </c>
      <c r="C18" s="607" t="s">
        <v>1075</v>
      </c>
      <c r="D18" s="608">
        <f t="shared" si="0"/>
        <v>248.02639723181346</v>
      </c>
      <c r="K18" s="201">
        <v>72105</v>
      </c>
      <c r="L18" t="s">
        <v>1075</v>
      </c>
      <c r="M18" s="122">
        <v>248.02639723181346</v>
      </c>
    </row>
    <row r="19" spans="1:13" x14ac:dyDescent="0.2">
      <c r="A19" s="217">
        <v>72106</v>
      </c>
      <c r="B19" s="607">
        <v>72106</v>
      </c>
      <c r="C19" s="607" t="s">
        <v>1076</v>
      </c>
      <c r="D19" s="608">
        <f t="shared" si="0"/>
        <v>264.20614878589066</v>
      </c>
      <c r="K19" s="201">
        <v>72106</v>
      </c>
      <c r="L19" t="s">
        <v>1076</v>
      </c>
      <c r="M19" s="122">
        <v>264.20614878589066</v>
      </c>
    </row>
    <row r="20" spans="1:13" x14ac:dyDescent="0.2">
      <c r="A20" s="217">
        <v>72107</v>
      </c>
      <c r="B20" s="607">
        <v>72107</v>
      </c>
      <c r="C20" s="607" t="s">
        <v>1077</v>
      </c>
      <c r="D20" s="608">
        <f t="shared" si="0"/>
        <v>276.51819826786493</v>
      </c>
      <c r="K20" s="201">
        <v>72107</v>
      </c>
      <c r="L20" t="s">
        <v>1077</v>
      </c>
      <c r="M20" s="122">
        <v>276.51819826786493</v>
      </c>
    </row>
    <row r="21" spans="1:13" x14ac:dyDescent="0.2">
      <c r="A21" s="217">
        <v>72108</v>
      </c>
      <c r="B21" s="607">
        <v>72108</v>
      </c>
      <c r="C21" s="607" t="s">
        <v>1078</v>
      </c>
      <c r="D21" s="608">
        <f t="shared" si="0"/>
        <v>304.90355189404499</v>
      </c>
      <c r="K21" s="201">
        <v>72108</v>
      </c>
      <c r="L21" t="s">
        <v>1078</v>
      </c>
      <c r="M21" s="122">
        <v>304.90355189404499</v>
      </c>
    </row>
    <row r="22" spans="1:13" x14ac:dyDescent="0.2">
      <c r="A22" s="217">
        <v>72109</v>
      </c>
      <c r="B22" s="607">
        <v>72109</v>
      </c>
      <c r="C22" s="607" t="s">
        <v>1079</v>
      </c>
      <c r="D22" s="608">
        <f t="shared" si="0"/>
        <v>256.35051453807972</v>
      </c>
      <c r="K22" s="201">
        <v>72109</v>
      </c>
      <c r="L22" t="s">
        <v>1079</v>
      </c>
      <c r="M22" s="122">
        <v>256.35051453807972</v>
      </c>
    </row>
    <row r="23" spans="1:13" x14ac:dyDescent="0.2">
      <c r="A23" s="217">
        <v>72110</v>
      </c>
      <c r="B23" s="607">
        <v>72110</v>
      </c>
      <c r="C23" s="607" t="s">
        <v>1080</v>
      </c>
      <c r="D23" s="608">
        <f t="shared" si="0"/>
        <v>269.77897041872342</v>
      </c>
      <c r="K23" s="201">
        <v>72110</v>
      </c>
      <c r="L23" t="s">
        <v>1080</v>
      </c>
      <c r="M23" s="122">
        <v>269.77897041872342</v>
      </c>
    </row>
    <row r="24" spans="1:13" x14ac:dyDescent="0.2">
      <c r="A24" s="217">
        <v>72111</v>
      </c>
      <c r="B24" s="607">
        <v>72111</v>
      </c>
      <c r="C24" s="607" t="s">
        <v>1081</v>
      </c>
      <c r="D24" s="608">
        <f t="shared" si="0"/>
        <v>276.73257578134144</v>
      </c>
      <c r="K24" s="201">
        <v>72111</v>
      </c>
      <c r="L24" t="s">
        <v>1081</v>
      </c>
      <c r="M24" s="122">
        <v>276.73257578134144</v>
      </c>
    </row>
    <row r="25" spans="1:13" x14ac:dyDescent="0.2">
      <c r="A25" s="217">
        <v>72112</v>
      </c>
      <c r="B25" s="607">
        <v>72112</v>
      </c>
      <c r="C25" s="607" t="s">
        <v>1082</v>
      </c>
      <c r="D25" s="608">
        <f t="shared" si="0"/>
        <v>252.14687249082633</v>
      </c>
      <c r="K25" s="201">
        <v>72112</v>
      </c>
      <c r="L25" t="s">
        <v>1082</v>
      </c>
      <c r="M25" s="122">
        <v>252.14687249082633</v>
      </c>
    </row>
    <row r="26" spans="1:13" x14ac:dyDescent="0.2">
      <c r="A26" s="217">
        <v>72113</v>
      </c>
      <c r="B26" s="607">
        <v>72113</v>
      </c>
      <c r="C26" s="607" t="s">
        <v>1083</v>
      </c>
      <c r="D26" s="608">
        <f t="shared" si="0"/>
        <v>297.46464671378777</v>
      </c>
      <c r="K26" s="201">
        <v>72113</v>
      </c>
      <c r="L26" t="s">
        <v>1083</v>
      </c>
      <c r="M26" s="122">
        <v>297.46464671378777</v>
      </c>
    </row>
    <row r="27" spans="1:13" x14ac:dyDescent="0.2">
      <c r="A27" s="217">
        <v>72114</v>
      </c>
      <c r="B27" s="607">
        <v>72114</v>
      </c>
      <c r="C27" s="607" t="s">
        <v>1084</v>
      </c>
      <c r="D27" s="608">
        <f t="shared" si="0"/>
        <v>281.64594671378779</v>
      </c>
      <c r="K27" s="201">
        <v>72114</v>
      </c>
      <c r="L27" t="s">
        <v>1084</v>
      </c>
      <c r="M27" s="122">
        <v>281.64594671378779</v>
      </c>
    </row>
    <row r="28" spans="1:13" x14ac:dyDescent="0.2">
      <c r="A28" s="217">
        <v>72115</v>
      </c>
      <c r="B28" s="607">
        <v>72115</v>
      </c>
      <c r="C28" s="607" t="s">
        <v>1085</v>
      </c>
      <c r="D28" s="608">
        <f t="shared" si="0"/>
        <v>204.10849412365911</v>
      </c>
      <c r="K28" s="201">
        <v>72115</v>
      </c>
      <c r="L28" t="s">
        <v>1085</v>
      </c>
      <c r="M28" s="122">
        <v>204.10849412365911</v>
      </c>
    </row>
    <row r="29" spans="1:13" x14ac:dyDescent="0.2">
      <c r="A29" s="217">
        <v>72116</v>
      </c>
      <c r="B29" s="607">
        <v>72116</v>
      </c>
      <c r="C29" s="607" t="s">
        <v>1086</v>
      </c>
      <c r="D29" s="608">
        <f t="shared" si="0"/>
        <v>311.55762300885209</v>
      </c>
      <c r="K29" s="201">
        <v>72116</v>
      </c>
      <c r="L29" t="s">
        <v>1086</v>
      </c>
      <c r="M29" s="122">
        <v>311.55762300885209</v>
      </c>
    </row>
    <row r="30" spans="1:13" x14ac:dyDescent="0.2">
      <c r="A30" s="217">
        <v>72117</v>
      </c>
      <c r="B30" s="607">
        <v>72117</v>
      </c>
      <c r="C30" s="607" t="s">
        <v>1087</v>
      </c>
      <c r="D30" s="608">
        <f t="shared" si="0"/>
        <v>174.79928041451643</v>
      </c>
      <c r="K30" s="201">
        <v>72117</v>
      </c>
      <c r="L30" t="s">
        <v>1087</v>
      </c>
      <c r="M30" s="122">
        <v>174.79928041451643</v>
      </c>
    </row>
    <row r="31" spans="1:13" x14ac:dyDescent="0.2">
      <c r="A31" s="217">
        <v>72122</v>
      </c>
      <c r="B31" s="607">
        <v>72122</v>
      </c>
      <c r="C31" s="607" t="s">
        <v>1088</v>
      </c>
      <c r="D31" s="608" t="e">
        <f t="shared" si="0"/>
        <v>#N/A</v>
      </c>
      <c r="K31" s="201">
        <v>72122</v>
      </c>
      <c r="L31" t="s">
        <v>1088</v>
      </c>
      <c r="M31" s="122" t="e">
        <v>#N/A</v>
      </c>
    </row>
    <row r="32" spans="1:13" x14ac:dyDescent="0.2">
      <c r="A32" s="217">
        <v>72130</v>
      </c>
      <c r="B32" s="607">
        <v>72130</v>
      </c>
      <c r="C32" s="607" t="s">
        <v>1089</v>
      </c>
      <c r="D32" s="608">
        <f t="shared" si="0"/>
        <v>160.30184153353048</v>
      </c>
      <c r="K32" s="201">
        <v>72130</v>
      </c>
      <c r="L32" t="s">
        <v>1089</v>
      </c>
      <c r="M32" s="122">
        <v>160.30184153353048</v>
      </c>
    </row>
    <row r="33" spans="1:13" x14ac:dyDescent="0.2">
      <c r="A33" s="217">
        <v>72131</v>
      </c>
      <c r="B33" s="607">
        <v>72131</v>
      </c>
      <c r="C33" s="607" t="s">
        <v>1090</v>
      </c>
      <c r="D33" s="608">
        <f t="shared" si="0"/>
        <v>269.13115989189112</v>
      </c>
      <c r="K33" s="201">
        <v>72131</v>
      </c>
      <c r="L33" t="s">
        <v>1090</v>
      </c>
      <c r="M33" s="122">
        <v>269.13115989189112</v>
      </c>
    </row>
    <row r="34" spans="1:13" x14ac:dyDescent="0.2">
      <c r="A34" s="217">
        <v>72132</v>
      </c>
      <c r="B34" s="607">
        <v>72132</v>
      </c>
      <c r="C34" s="607" t="s">
        <v>1091</v>
      </c>
      <c r="D34" s="608">
        <f t="shared" si="0"/>
        <v>246.55294878589069</v>
      </c>
      <c r="K34" s="201">
        <v>72132</v>
      </c>
      <c r="L34" t="s">
        <v>1091</v>
      </c>
      <c r="M34" s="122">
        <v>246.55294878589069</v>
      </c>
    </row>
    <row r="35" spans="1:13" x14ac:dyDescent="0.2">
      <c r="A35" s="217">
        <v>72133</v>
      </c>
      <c r="B35" s="607">
        <v>72133</v>
      </c>
      <c r="C35" s="607" t="s">
        <v>1092</v>
      </c>
      <c r="D35" s="608">
        <f t="shared" si="0"/>
        <v>222.50464256958193</v>
      </c>
      <c r="K35" s="201">
        <v>72133</v>
      </c>
      <c r="L35" t="s">
        <v>1092</v>
      </c>
      <c r="M35" s="122">
        <v>222.50464256958193</v>
      </c>
    </row>
    <row r="36" spans="1:13" x14ac:dyDescent="0.2">
      <c r="A36" s="217">
        <v>72134</v>
      </c>
      <c r="B36" s="607">
        <v>72134</v>
      </c>
      <c r="C36" s="607" t="s">
        <v>1093</v>
      </c>
      <c r="D36" s="608">
        <f t="shared" si="0"/>
        <v>182.38984256958196</v>
      </c>
      <c r="K36" s="201">
        <v>72134</v>
      </c>
      <c r="L36" t="s">
        <v>1093</v>
      </c>
      <c r="M36" s="122">
        <v>182.38984256958196</v>
      </c>
    </row>
    <row r="37" spans="1:13" x14ac:dyDescent="0.2">
      <c r="A37" s="217">
        <v>72135</v>
      </c>
      <c r="B37" s="607">
        <v>72135</v>
      </c>
      <c r="C37" s="607" t="s">
        <v>1094</v>
      </c>
      <c r="D37" s="608">
        <f t="shared" si="0"/>
        <v>207.66884464168481</v>
      </c>
      <c r="K37" s="201">
        <v>72135</v>
      </c>
      <c r="L37" t="s">
        <v>1094</v>
      </c>
      <c r="M37" s="122">
        <v>207.66884464168481</v>
      </c>
    </row>
    <row r="38" spans="1:13" x14ac:dyDescent="0.2">
      <c r="A38" s="217">
        <v>72136</v>
      </c>
      <c r="B38" s="607">
        <v>72136</v>
      </c>
      <c r="C38" s="607" t="s">
        <v>1095</v>
      </c>
      <c r="D38" s="608">
        <f t="shared" si="0"/>
        <v>221.448296195762</v>
      </c>
      <c r="K38" s="201">
        <v>72136</v>
      </c>
      <c r="L38" t="s">
        <v>1095</v>
      </c>
      <c r="M38" s="122">
        <v>221.448296195762</v>
      </c>
    </row>
    <row r="39" spans="1:13" x14ac:dyDescent="0.2">
      <c r="A39" s="217">
        <v>72137</v>
      </c>
      <c r="B39" s="607">
        <v>72137</v>
      </c>
      <c r="C39" s="607" t="s">
        <v>1096</v>
      </c>
      <c r="D39" s="608">
        <f t="shared" si="0"/>
        <v>236.16034567773633</v>
      </c>
      <c r="K39" s="201">
        <v>72137</v>
      </c>
      <c r="L39" t="s">
        <v>1096</v>
      </c>
      <c r="M39" s="122">
        <v>236.16034567773633</v>
      </c>
    </row>
    <row r="40" spans="1:13" x14ac:dyDescent="0.2">
      <c r="A40" s="217">
        <v>72138</v>
      </c>
      <c r="B40" s="607">
        <v>72138</v>
      </c>
      <c r="C40" s="607" t="s">
        <v>1097</v>
      </c>
      <c r="D40" s="608">
        <f t="shared" si="0"/>
        <v>264.54569930391636</v>
      </c>
      <c r="K40" s="201">
        <v>72138</v>
      </c>
      <c r="L40" t="s">
        <v>1097</v>
      </c>
      <c r="M40" s="122">
        <v>264.54569930391636</v>
      </c>
    </row>
    <row r="41" spans="1:13" x14ac:dyDescent="0.2">
      <c r="A41" s="217">
        <v>72139</v>
      </c>
      <c r="B41" s="607">
        <v>72139</v>
      </c>
      <c r="C41" s="607" t="s">
        <v>1098</v>
      </c>
      <c r="D41" s="608">
        <f t="shared" si="0"/>
        <v>215.99236194795105</v>
      </c>
      <c r="K41" s="201">
        <v>72139</v>
      </c>
      <c r="L41" t="s">
        <v>1098</v>
      </c>
      <c r="M41" s="122">
        <v>215.99236194795105</v>
      </c>
    </row>
    <row r="42" spans="1:13" x14ac:dyDescent="0.2">
      <c r="A42" s="217">
        <v>72140</v>
      </c>
      <c r="B42" s="607">
        <v>72140</v>
      </c>
      <c r="C42" s="607" t="s">
        <v>1099</v>
      </c>
      <c r="D42" s="608">
        <f t="shared" si="0"/>
        <v>229.42081782859483</v>
      </c>
      <c r="K42" s="201">
        <v>72140</v>
      </c>
      <c r="L42" t="s">
        <v>1099</v>
      </c>
      <c r="M42" s="122">
        <v>229.42081782859483</v>
      </c>
    </row>
    <row r="43" spans="1:13" x14ac:dyDescent="0.2">
      <c r="A43" s="217">
        <v>72141</v>
      </c>
      <c r="B43" s="607">
        <v>72141</v>
      </c>
      <c r="C43" s="607" t="s">
        <v>1100</v>
      </c>
      <c r="D43" s="608">
        <f t="shared" si="0"/>
        <v>236.37502319121285</v>
      </c>
      <c r="K43" s="201">
        <v>72141</v>
      </c>
      <c r="L43" t="s">
        <v>1100</v>
      </c>
      <c r="M43" s="122">
        <v>236.37502319121285</v>
      </c>
    </row>
    <row r="44" spans="1:13" x14ac:dyDescent="0.2">
      <c r="A44" s="217">
        <v>72142</v>
      </c>
      <c r="B44" s="607">
        <v>72142</v>
      </c>
      <c r="C44" s="607" t="s">
        <v>1101</v>
      </c>
      <c r="D44" s="608">
        <f t="shared" si="0"/>
        <v>211.81337249082631</v>
      </c>
      <c r="K44" s="201">
        <v>72142</v>
      </c>
      <c r="L44" t="s">
        <v>1101</v>
      </c>
      <c r="M44" s="122">
        <v>211.81337249082631</v>
      </c>
    </row>
    <row r="45" spans="1:13" x14ac:dyDescent="0.2">
      <c r="A45" s="217">
        <v>72143</v>
      </c>
      <c r="B45" s="607">
        <v>72143</v>
      </c>
      <c r="C45" s="607" t="s">
        <v>1102</v>
      </c>
      <c r="D45" s="608">
        <f t="shared" si="0"/>
        <v>257.10649412365916</v>
      </c>
      <c r="K45" s="201">
        <v>72143</v>
      </c>
      <c r="L45" t="s">
        <v>1102</v>
      </c>
      <c r="M45" s="122">
        <v>257.10649412365916</v>
      </c>
    </row>
    <row r="46" spans="1:13" x14ac:dyDescent="0.2">
      <c r="A46" s="217">
        <v>72144</v>
      </c>
      <c r="B46" s="607">
        <v>72144</v>
      </c>
      <c r="C46" s="607" t="s">
        <v>1103</v>
      </c>
      <c r="D46" s="608">
        <f t="shared" si="0"/>
        <v>241.28839412365912</v>
      </c>
      <c r="K46" s="201">
        <v>72144</v>
      </c>
      <c r="L46" t="s">
        <v>1103</v>
      </c>
      <c r="M46" s="122">
        <v>241.28839412365912</v>
      </c>
    </row>
    <row r="47" spans="1:13" x14ac:dyDescent="0.2">
      <c r="A47" s="217">
        <v>72145</v>
      </c>
      <c r="B47" s="607">
        <v>72145</v>
      </c>
      <c r="C47" s="607" t="s">
        <v>1104</v>
      </c>
      <c r="D47" s="608">
        <f t="shared" si="0"/>
        <v>163.75064153353048</v>
      </c>
      <c r="K47" s="201">
        <v>72145</v>
      </c>
      <c r="L47" t="s">
        <v>1104</v>
      </c>
      <c r="M47" s="122">
        <v>163.75064153353048</v>
      </c>
    </row>
    <row r="48" spans="1:13" x14ac:dyDescent="0.2">
      <c r="A48" s="217">
        <v>72146</v>
      </c>
      <c r="B48" s="607">
        <v>72146</v>
      </c>
      <c r="C48" s="607" t="s">
        <v>1105</v>
      </c>
      <c r="D48" s="608">
        <f t="shared" si="0"/>
        <v>271.19947041872342</v>
      </c>
      <c r="K48" s="201">
        <v>72146</v>
      </c>
      <c r="L48" t="s">
        <v>1105</v>
      </c>
      <c r="M48" s="122">
        <v>271.19947041872342</v>
      </c>
    </row>
    <row r="49" spans="1:13" x14ac:dyDescent="0.2">
      <c r="A49" s="217">
        <v>72147</v>
      </c>
      <c r="B49" s="607">
        <v>72147</v>
      </c>
      <c r="C49" s="607" t="s">
        <v>1106</v>
      </c>
      <c r="D49" s="608">
        <f t="shared" si="0"/>
        <v>204.62265781978826</v>
      </c>
      <c r="K49" s="201">
        <v>72147</v>
      </c>
      <c r="L49" t="s">
        <v>1106</v>
      </c>
      <c r="M49" s="122">
        <v>204.62265781978826</v>
      </c>
    </row>
    <row r="50" spans="1:13" x14ac:dyDescent="0.2">
      <c r="A50" s="217">
        <v>72148</v>
      </c>
      <c r="B50" s="607">
        <v>72148</v>
      </c>
      <c r="C50" s="607" t="s">
        <v>1107</v>
      </c>
      <c r="D50" s="608">
        <f t="shared" si="0"/>
        <v>244.58535781978827</v>
      </c>
      <c r="K50" s="201">
        <v>72148</v>
      </c>
      <c r="L50" t="s">
        <v>1107</v>
      </c>
      <c r="M50" s="122">
        <v>244.58535781978827</v>
      </c>
    </row>
    <row r="51" spans="1:13" x14ac:dyDescent="0.2">
      <c r="A51" s="217">
        <v>72149</v>
      </c>
      <c r="B51" s="607">
        <v>72149</v>
      </c>
      <c r="C51" s="607" t="s">
        <v>1108</v>
      </c>
      <c r="D51" s="608">
        <f t="shared" si="0"/>
        <v>182.38984256958196</v>
      </c>
      <c r="K51" s="201">
        <v>72149</v>
      </c>
      <c r="L51" t="s">
        <v>1108</v>
      </c>
      <c r="M51" s="122">
        <v>182.38984256958196</v>
      </c>
    </row>
    <row r="52" spans="1:13" x14ac:dyDescent="0.2">
      <c r="A52" s="217">
        <v>72150</v>
      </c>
      <c r="B52" s="607">
        <v>72150</v>
      </c>
      <c r="C52" s="607" t="s">
        <v>1109</v>
      </c>
      <c r="D52" s="608">
        <f t="shared" si="0"/>
        <v>163.75064153353048</v>
      </c>
      <c r="K52" s="201">
        <v>72150</v>
      </c>
      <c r="L52" t="s">
        <v>1109</v>
      </c>
      <c r="M52" s="122">
        <v>163.75064153353048</v>
      </c>
    </row>
    <row r="53" spans="1:13" x14ac:dyDescent="0.2">
      <c r="A53" s="217">
        <v>72151</v>
      </c>
      <c r="B53" s="607">
        <v>72151</v>
      </c>
      <c r="C53" s="607" t="s">
        <v>1110</v>
      </c>
      <c r="D53" s="608">
        <f t="shared" si="0"/>
        <v>170.82459804783727</v>
      </c>
      <c r="K53" s="201">
        <v>72151</v>
      </c>
      <c r="L53" t="s">
        <v>1110</v>
      </c>
      <c r="M53" s="122">
        <v>170.82459804783727</v>
      </c>
    </row>
    <row r="54" spans="1:13" x14ac:dyDescent="0.2">
      <c r="A54" s="217">
        <v>72152</v>
      </c>
      <c r="B54" s="607">
        <v>72152</v>
      </c>
      <c r="C54" s="607" t="s">
        <v>1111</v>
      </c>
      <c r="D54" s="608">
        <f t="shared" si="0"/>
        <v>141.96983447595579</v>
      </c>
      <c r="K54" s="201">
        <v>72152</v>
      </c>
      <c r="L54" t="s">
        <v>1111</v>
      </c>
      <c r="M54" s="122">
        <v>141.96983447595579</v>
      </c>
    </row>
    <row r="55" spans="1:13" x14ac:dyDescent="0.2">
      <c r="A55" s="217">
        <v>72153</v>
      </c>
      <c r="B55" s="607">
        <v>72153</v>
      </c>
      <c r="C55" s="607" t="s">
        <v>1112</v>
      </c>
      <c r="D55" s="608">
        <f t="shared" si="0"/>
        <v>180.58669385812044</v>
      </c>
      <c r="K55" s="201">
        <v>72153</v>
      </c>
      <c r="L55" t="s">
        <v>1112</v>
      </c>
      <c r="M55" s="122">
        <v>180.58669385812044</v>
      </c>
    </row>
    <row r="56" spans="1:13" x14ac:dyDescent="0.2">
      <c r="A56" s="217">
        <v>72154</v>
      </c>
      <c r="B56" s="607">
        <v>72154</v>
      </c>
      <c r="C56" s="607" t="s">
        <v>1113</v>
      </c>
      <c r="D56" s="608">
        <f t="shared" si="0"/>
        <v>186.01359437614619</v>
      </c>
      <c r="K56" s="201">
        <v>72154</v>
      </c>
      <c r="L56" t="s">
        <v>1113</v>
      </c>
      <c r="M56" s="122">
        <v>186.01359437614619</v>
      </c>
    </row>
    <row r="57" spans="1:13" x14ac:dyDescent="0.2">
      <c r="A57" s="217">
        <v>72155</v>
      </c>
      <c r="B57" s="607">
        <v>72155</v>
      </c>
      <c r="C57" s="607" t="s">
        <v>1114</v>
      </c>
      <c r="D57" s="608">
        <f t="shared" si="0"/>
        <v>179.98090881874265</v>
      </c>
      <c r="K57" s="201">
        <v>72155</v>
      </c>
      <c r="L57" t="s">
        <v>1114</v>
      </c>
      <c r="M57" s="122">
        <v>179.98090881874265</v>
      </c>
    </row>
    <row r="58" spans="1:13" x14ac:dyDescent="0.2">
      <c r="A58" s="217">
        <v>72156</v>
      </c>
      <c r="B58" s="607">
        <v>72156</v>
      </c>
      <c r="C58" s="607" t="s">
        <v>1115</v>
      </c>
      <c r="D58" s="608">
        <f t="shared" si="0"/>
        <v>224.86902547807057</v>
      </c>
      <c r="K58" s="201">
        <v>72156</v>
      </c>
      <c r="L58" t="s">
        <v>1115</v>
      </c>
      <c r="M58" s="122">
        <v>224.86902547807057</v>
      </c>
    </row>
    <row r="59" spans="1:13" x14ac:dyDescent="0.2">
      <c r="A59" s="217">
        <v>72157</v>
      </c>
      <c r="B59" s="607">
        <v>72157</v>
      </c>
      <c r="C59" s="607" t="s">
        <v>1116</v>
      </c>
      <c r="D59" s="608">
        <f t="shared" si="0"/>
        <v>168.86422067121046</v>
      </c>
      <c r="K59" s="201">
        <v>72157</v>
      </c>
      <c r="L59" t="s">
        <v>1116</v>
      </c>
      <c r="M59" s="122">
        <v>168.86422067121046</v>
      </c>
    </row>
    <row r="60" spans="1:13" x14ac:dyDescent="0.2">
      <c r="A60" s="217">
        <v>72158</v>
      </c>
      <c r="B60" s="607">
        <v>72158</v>
      </c>
      <c r="C60" s="607" t="s">
        <v>1117</v>
      </c>
      <c r="D60" s="608">
        <f t="shared" si="0"/>
        <v>136.2299268461033</v>
      </c>
      <c r="K60" s="201">
        <v>72158</v>
      </c>
      <c r="L60" t="s">
        <v>1117</v>
      </c>
      <c r="M60" s="122">
        <v>136.2299268461033</v>
      </c>
    </row>
    <row r="61" spans="1:13" x14ac:dyDescent="0.2">
      <c r="A61" s="217">
        <v>72159</v>
      </c>
      <c r="B61" s="607">
        <v>72159</v>
      </c>
      <c r="C61" s="607" t="s">
        <v>1118</v>
      </c>
      <c r="D61" s="608">
        <f t="shared" si="0"/>
        <v>176.26190881874265</v>
      </c>
      <c r="K61" s="201">
        <v>72159</v>
      </c>
      <c r="L61" t="s">
        <v>1118</v>
      </c>
      <c r="M61" s="122">
        <v>176.26190881874265</v>
      </c>
    </row>
    <row r="62" spans="1:13" x14ac:dyDescent="0.2">
      <c r="A62" s="217">
        <v>72160</v>
      </c>
      <c r="B62" s="607">
        <v>72160</v>
      </c>
      <c r="C62" s="607" t="s">
        <v>1119</v>
      </c>
      <c r="D62" s="608">
        <f t="shared" si="0"/>
        <v>161.16646627451763</v>
      </c>
      <c r="K62" s="201">
        <v>72160</v>
      </c>
      <c r="L62" t="s">
        <v>1119</v>
      </c>
      <c r="M62" s="122">
        <v>161.16646627451763</v>
      </c>
    </row>
    <row r="63" spans="1:13" x14ac:dyDescent="0.2">
      <c r="A63" s="217">
        <v>72161</v>
      </c>
      <c r="B63" s="607">
        <v>72161</v>
      </c>
      <c r="C63" s="607" t="s">
        <v>1120</v>
      </c>
      <c r="D63" s="608">
        <f t="shared" si="0"/>
        <v>265.65389383309366</v>
      </c>
      <c r="K63" s="201">
        <v>72161</v>
      </c>
      <c r="L63" t="s">
        <v>1120</v>
      </c>
      <c r="M63" s="122">
        <v>265.65389383309366</v>
      </c>
    </row>
    <row r="64" spans="1:13" x14ac:dyDescent="0.2">
      <c r="A64" s="217">
        <v>72162</v>
      </c>
      <c r="B64" s="607">
        <v>72162</v>
      </c>
      <c r="C64" s="607" t="s">
        <v>1121</v>
      </c>
      <c r="D64" s="608">
        <f t="shared" si="0"/>
        <v>243.96907352687779</v>
      </c>
      <c r="K64" s="201">
        <v>72162</v>
      </c>
      <c r="L64" t="s">
        <v>1121</v>
      </c>
      <c r="M64" s="122">
        <v>243.96907352687779</v>
      </c>
    </row>
    <row r="65" spans="1:13" x14ac:dyDescent="0.2">
      <c r="A65" s="217">
        <v>72163</v>
      </c>
      <c r="B65" s="607">
        <v>72163</v>
      </c>
      <c r="C65" s="607" t="s">
        <v>1122</v>
      </c>
      <c r="D65" s="608">
        <f t="shared" si="0"/>
        <v>219.92046731056911</v>
      </c>
      <c r="K65" s="201">
        <v>72163</v>
      </c>
      <c r="L65" t="s">
        <v>1122</v>
      </c>
      <c r="M65" s="122">
        <v>219.92046731056911</v>
      </c>
    </row>
    <row r="66" spans="1:13" x14ac:dyDescent="0.2">
      <c r="A66" s="217">
        <v>72164</v>
      </c>
      <c r="B66" s="607">
        <v>72164</v>
      </c>
      <c r="C66" s="607" t="s">
        <v>1123</v>
      </c>
      <c r="D66" s="608">
        <f t="shared" si="0"/>
        <v>179.80596731056912</v>
      </c>
      <c r="K66" s="201">
        <v>72164</v>
      </c>
      <c r="L66" t="s">
        <v>1123</v>
      </c>
      <c r="M66" s="122">
        <v>179.80596731056912</v>
      </c>
    </row>
    <row r="67" spans="1:13" x14ac:dyDescent="0.2">
      <c r="A67" s="217">
        <v>72165</v>
      </c>
      <c r="B67" s="607">
        <v>72165</v>
      </c>
      <c r="C67" s="607" t="s">
        <v>1124</v>
      </c>
      <c r="D67" s="608">
        <f t="shared" ref="D67:D130" si="1">VLOOKUP(B67,K$2:M$435,3,0)</f>
        <v>205.08466938267199</v>
      </c>
      <c r="K67" s="201">
        <v>72165</v>
      </c>
      <c r="L67" t="s">
        <v>1124</v>
      </c>
      <c r="M67" s="122">
        <v>205.08466938267199</v>
      </c>
    </row>
    <row r="68" spans="1:13" x14ac:dyDescent="0.2">
      <c r="A68" s="217">
        <v>72166</v>
      </c>
      <c r="B68" s="607">
        <v>72166</v>
      </c>
      <c r="C68" s="607" t="s">
        <v>1125</v>
      </c>
      <c r="D68" s="608">
        <f t="shared" si="1"/>
        <v>218.86412093674915</v>
      </c>
      <c r="K68" s="201">
        <v>72166</v>
      </c>
      <c r="L68" t="s">
        <v>1125</v>
      </c>
      <c r="M68" s="122">
        <v>218.86412093674915</v>
      </c>
    </row>
    <row r="69" spans="1:13" x14ac:dyDescent="0.2">
      <c r="A69" s="217">
        <v>72167</v>
      </c>
      <c r="B69" s="607">
        <v>72167</v>
      </c>
      <c r="C69" s="607" t="s">
        <v>1126</v>
      </c>
      <c r="D69" s="608">
        <f t="shared" si="1"/>
        <v>233.57617041872342</v>
      </c>
      <c r="K69" s="201">
        <v>72167</v>
      </c>
      <c r="L69" t="s">
        <v>1126</v>
      </c>
      <c r="M69" s="122">
        <v>233.57617041872342</v>
      </c>
    </row>
    <row r="70" spans="1:13" x14ac:dyDescent="0.2">
      <c r="A70" s="217">
        <v>72168</v>
      </c>
      <c r="B70" s="607">
        <v>72168</v>
      </c>
      <c r="C70" s="607" t="s">
        <v>1127</v>
      </c>
      <c r="D70" s="608">
        <f t="shared" si="1"/>
        <v>261.96182404490355</v>
      </c>
      <c r="K70" s="201">
        <v>72168</v>
      </c>
      <c r="L70" t="s">
        <v>1127</v>
      </c>
      <c r="M70" s="122">
        <v>261.96182404490355</v>
      </c>
    </row>
    <row r="71" spans="1:13" x14ac:dyDescent="0.2">
      <c r="A71" s="217">
        <v>72169</v>
      </c>
      <c r="B71" s="607">
        <v>72169</v>
      </c>
      <c r="C71" s="607" t="s">
        <v>1128</v>
      </c>
      <c r="D71" s="608">
        <f t="shared" si="1"/>
        <v>213.40848668893821</v>
      </c>
      <c r="K71" s="201">
        <v>72169</v>
      </c>
      <c r="L71" t="s">
        <v>1128</v>
      </c>
      <c r="M71" s="122">
        <v>213.40848668893821</v>
      </c>
    </row>
    <row r="72" spans="1:13" x14ac:dyDescent="0.2">
      <c r="A72" s="217">
        <v>72170</v>
      </c>
      <c r="B72" s="607">
        <v>72170</v>
      </c>
      <c r="C72" s="607" t="s">
        <v>1129</v>
      </c>
      <c r="D72" s="608">
        <f t="shared" si="1"/>
        <v>226.83694256958199</v>
      </c>
      <c r="K72" s="201">
        <v>72170</v>
      </c>
      <c r="L72" t="s">
        <v>1129</v>
      </c>
      <c r="M72" s="122">
        <v>226.83694256958199</v>
      </c>
    </row>
    <row r="73" spans="1:13" x14ac:dyDescent="0.2">
      <c r="A73" s="217">
        <v>72171</v>
      </c>
      <c r="B73" s="607">
        <v>72171</v>
      </c>
      <c r="C73" s="607" t="s">
        <v>1130</v>
      </c>
      <c r="D73" s="608">
        <f t="shared" si="1"/>
        <v>233.79084793219994</v>
      </c>
      <c r="K73" s="201">
        <v>72171</v>
      </c>
      <c r="L73" t="s">
        <v>1130</v>
      </c>
      <c r="M73" s="122">
        <v>233.79084793219994</v>
      </c>
    </row>
    <row r="74" spans="1:13" x14ac:dyDescent="0.2">
      <c r="A74" s="217">
        <v>72172</v>
      </c>
      <c r="B74" s="607">
        <v>72172</v>
      </c>
      <c r="C74" s="607" t="s">
        <v>1131</v>
      </c>
      <c r="D74" s="608">
        <f t="shared" si="1"/>
        <v>209.20484464168484</v>
      </c>
      <c r="K74" s="201">
        <v>72172</v>
      </c>
      <c r="L74" t="s">
        <v>1131</v>
      </c>
      <c r="M74" s="122">
        <v>209.20484464168484</v>
      </c>
    </row>
    <row r="75" spans="1:13" x14ac:dyDescent="0.2">
      <c r="A75" s="217">
        <v>72173</v>
      </c>
      <c r="B75" s="607">
        <v>72173</v>
      </c>
      <c r="C75" s="607" t="s">
        <v>1132</v>
      </c>
      <c r="D75" s="608">
        <f t="shared" si="1"/>
        <v>254.52231886464634</v>
      </c>
      <c r="K75" s="201">
        <v>72173</v>
      </c>
      <c r="L75" t="s">
        <v>1132</v>
      </c>
      <c r="M75" s="122">
        <v>254.52231886464634</v>
      </c>
    </row>
    <row r="76" spans="1:13" x14ac:dyDescent="0.2">
      <c r="A76" s="217">
        <v>72174</v>
      </c>
      <c r="B76" s="607">
        <v>72174</v>
      </c>
      <c r="C76" s="607" t="s">
        <v>1133</v>
      </c>
      <c r="D76" s="608">
        <f t="shared" si="1"/>
        <v>238.70421886464626</v>
      </c>
      <c r="K76" s="201">
        <v>72174</v>
      </c>
      <c r="L76" t="s">
        <v>1133</v>
      </c>
      <c r="M76" s="122">
        <v>238.70421886464626</v>
      </c>
    </row>
    <row r="77" spans="1:13" x14ac:dyDescent="0.2">
      <c r="A77" s="217">
        <v>72175</v>
      </c>
      <c r="B77" s="607">
        <v>72175</v>
      </c>
      <c r="C77" s="607" t="s">
        <v>1134</v>
      </c>
      <c r="D77" s="608">
        <f t="shared" si="1"/>
        <v>161.16646627451763</v>
      </c>
      <c r="K77" s="201">
        <v>72175</v>
      </c>
      <c r="L77" t="s">
        <v>1134</v>
      </c>
      <c r="M77" s="122">
        <v>161.16646627451763</v>
      </c>
    </row>
    <row r="78" spans="1:13" x14ac:dyDescent="0.2">
      <c r="A78" s="217">
        <v>72176</v>
      </c>
      <c r="B78" s="607">
        <v>72176</v>
      </c>
      <c r="C78" s="607" t="s">
        <v>1135</v>
      </c>
      <c r="D78" s="608">
        <f t="shared" si="1"/>
        <v>268.61559515971055</v>
      </c>
      <c r="K78" s="201">
        <v>72176</v>
      </c>
      <c r="L78" t="s">
        <v>1135</v>
      </c>
      <c r="M78" s="122">
        <v>268.61559515971055</v>
      </c>
    </row>
    <row r="79" spans="1:13" x14ac:dyDescent="0.2">
      <c r="A79" s="217">
        <v>72177</v>
      </c>
      <c r="B79" s="607">
        <v>72177</v>
      </c>
      <c r="C79" s="607" t="s">
        <v>1136</v>
      </c>
      <c r="D79" s="608">
        <f t="shared" si="1"/>
        <v>201.29034124296507</v>
      </c>
      <c r="K79" s="201">
        <v>72177</v>
      </c>
      <c r="L79" t="s">
        <v>1136</v>
      </c>
      <c r="M79" s="122">
        <v>201.29034124296507</v>
      </c>
    </row>
    <row r="80" spans="1:13" x14ac:dyDescent="0.2">
      <c r="A80" s="217">
        <v>72178</v>
      </c>
      <c r="B80" s="607">
        <v>72178</v>
      </c>
      <c r="C80" s="607" t="s">
        <v>1137</v>
      </c>
      <c r="D80" s="608">
        <f t="shared" si="1"/>
        <v>185.50084437614618</v>
      </c>
      <c r="K80" s="201">
        <v>72178</v>
      </c>
      <c r="L80" t="s">
        <v>1137</v>
      </c>
      <c r="M80" s="122">
        <v>185.50084437614618</v>
      </c>
    </row>
    <row r="81" spans="1:13" x14ac:dyDescent="0.2">
      <c r="A81" s="217">
        <v>72179</v>
      </c>
      <c r="B81" s="607">
        <v>72179</v>
      </c>
      <c r="C81" s="607" t="s">
        <v>1138</v>
      </c>
      <c r="D81" s="608">
        <f t="shared" si="1"/>
        <v>224.35627547807053</v>
      </c>
      <c r="K81" s="201">
        <v>72179</v>
      </c>
      <c r="L81" t="s">
        <v>1138</v>
      </c>
      <c r="M81" s="122">
        <v>224.35627547807053</v>
      </c>
    </row>
    <row r="82" spans="1:13" x14ac:dyDescent="0.2">
      <c r="A82" s="217">
        <v>72180</v>
      </c>
      <c r="B82" s="607">
        <v>72180</v>
      </c>
      <c r="C82" s="607" t="s">
        <v>1139</v>
      </c>
      <c r="D82" s="608">
        <f t="shared" si="1"/>
        <v>237.12720552022506</v>
      </c>
      <c r="K82" s="201">
        <v>72180</v>
      </c>
      <c r="L82" t="s">
        <v>1139</v>
      </c>
      <c r="M82" s="122">
        <v>237.12720552022506</v>
      </c>
    </row>
    <row r="83" spans="1:13" x14ac:dyDescent="0.2">
      <c r="A83" s="217">
        <v>72181</v>
      </c>
      <c r="B83" s="607">
        <v>72181</v>
      </c>
      <c r="C83" s="607" t="s">
        <v>1140</v>
      </c>
      <c r="D83" s="608">
        <f t="shared" si="1"/>
        <v>308.79570626571115</v>
      </c>
      <c r="K83" s="201">
        <v>72181</v>
      </c>
      <c r="L83" t="s">
        <v>1140</v>
      </c>
      <c r="M83" s="122">
        <v>308.79570626571115</v>
      </c>
    </row>
    <row r="84" spans="1:13" x14ac:dyDescent="0.2">
      <c r="A84" s="217">
        <v>72182</v>
      </c>
      <c r="B84" s="607">
        <v>72182</v>
      </c>
      <c r="C84" s="607" t="s">
        <v>1141</v>
      </c>
      <c r="D84" s="608">
        <f t="shared" si="1"/>
        <v>288.508007592328</v>
      </c>
      <c r="K84" s="201">
        <v>72182</v>
      </c>
      <c r="L84" t="s">
        <v>1141</v>
      </c>
      <c r="M84" s="122">
        <v>288.508007592328</v>
      </c>
    </row>
    <row r="85" spans="1:13" x14ac:dyDescent="0.2">
      <c r="A85" s="217">
        <v>72183</v>
      </c>
      <c r="B85" s="607">
        <v>72183</v>
      </c>
      <c r="C85" s="607" t="s">
        <v>1142</v>
      </c>
      <c r="D85" s="608">
        <f t="shared" si="1"/>
        <v>208.26539338151062</v>
      </c>
      <c r="K85" s="201">
        <v>72183</v>
      </c>
      <c r="L85" t="s">
        <v>1142</v>
      </c>
      <c r="M85" s="122">
        <v>208.26539338151062</v>
      </c>
    </row>
    <row r="86" spans="1:13" x14ac:dyDescent="0.2">
      <c r="A86" s="217">
        <v>72184</v>
      </c>
      <c r="B86" s="607">
        <v>72184</v>
      </c>
      <c r="C86" s="607" t="s">
        <v>1143</v>
      </c>
      <c r="D86" s="608">
        <f t="shared" si="1"/>
        <v>306.33290419360816</v>
      </c>
      <c r="K86" s="201">
        <v>72184</v>
      </c>
      <c r="L86" t="s">
        <v>1143</v>
      </c>
      <c r="M86" s="122">
        <v>306.33290419360816</v>
      </c>
    </row>
    <row r="87" spans="1:13" x14ac:dyDescent="0.2">
      <c r="A87" s="217">
        <v>72185</v>
      </c>
      <c r="B87" s="607">
        <v>72185</v>
      </c>
      <c r="C87" s="607" t="s">
        <v>1144</v>
      </c>
      <c r="D87" s="608">
        <f t="shared" si="1"/>
        <v>285.92620759232801</v>
      </c>
      <c r="K87" s="201">
        <v>72185</v>
      </c>
      <c r="L87" t="s">
        <v>1144</v>
      </c>
      <c r="M87" s="122">
        <v>285.92620759232801</v>
      </c>
    </row>
    <row r="88" spans="1:13" x14ac:dyDescent="0.2">
      <c r="A88" s="217">
        <v>72186</v>
      </c>
      <c r="B88" s="607">
        <v>72186</v>
      </c>
      <c r="C88" s="607" t="s">
        <v>1145</v>
      </c>
      <c r="D88" s="608">
        <f t="shared" si="1"/>
        <v>257.54148165296334</v>
      </c>
      <c r="K88" s="201">
        <v>72186</v>
      </c>
      <c r="L88" t="s">
        <v>1145</v>
      </c>
      <c r="M88" s="122">
        <v>257.54148165296334</v>
      </c>
    </row>
    <row r="89" spans="1:13" x14ac:dyDescent="0.2">
      <c r="A89" s="217">
        <v>72187</v>
      </c>
      <c r="B89" s="607">
        <v>72187</v>
      </c>
      <c r="C89" s="607" t="s">
        <v>1146</v>
      </c>
      <c r="D89" s="608">
        <f t="shared" si="1"/>
        <v>305.29368865283641</v>
      </c>
      <c r="K89" s="201">
        <v>72187</v>
      </c>
      <c r="L89" t="s">
        <v>1146</v>
      </c>
      <c r="M89" s="122">
        <v>305.29368865283641</v>
      </c>
    </row>
    <row r="90" spans="1:13" x14ac:dyDescent="0.2">
      <c r="A90" s="217">
        <v>72188</v>
      </c>
      <c r="B90" s="607">
        <v>72188</v>
      </c>
      <c r="C90" s="607" t="s">
        <v>1147</v>
      </c>
      <c r="D90" s="608">
        <f t="shared" si="1"/>
        <v>285.40515707430222</v>
      </c>
      <c r="K90" s="201">
        <v>72188</v>
      </c>
      <c r="L90" t="s">
        <v>1147</v>
      </c>
      <c r="M90" s="122">
        <v>285.40515707430222</v>
      </c>
    </row>
    <row r="91" spans="1:13" x14ac:dyDescent="0.2">
      <c r="A91" s="217">
        <v>72201</v>
      </c>
      <c r="B91" s="607">
        <v>72201</v>
      </c>
      <c r="C91" s="607" t="s">
        <v>1148</v>
      </c>
      <c r="D91" s="608">
        <f t="shared" si="1"/>
        <v>264.6715855446821</v>
      </c>
      <c r="K91" s="201">
        <v>72201</v>
      </c>
      <c r="L91" t="s">
        <v>1148</v>
      </c>
      <c r="M91" s="122">
        <v>264.6715855446821</v>
      </c>
    </row>
    <row r="92" spans="1:13" x14ac:dyDescent="0.2">
      <c r="A92" s="217">
        <v>72202</v>
      </c>
      <c r="B92" s="607">
        <v>72202</v>
      </c>
      <c r="C92" s="607" t="s">
        <v>1149</v>
      </c>
      <c r="D92" s="608">
        <f t="shared" si="1"/>
        <v>243.45235847507519</v>
      </c>
      <c r="K92" s="201">
        <v>72202</v>
      </c>
      <c r="L92" t="s">
        <v>1149</v>
      </c>
      <c r="M92" s="122">
        <v>243.45235847507519</v>
      </c>
    </row>
    <row r="93" spans="1:13" x14ac:dyDescent="0.2">
      <c r="A93" s="217">
        <v>72203</v>
      </c>
      <c r="B93" s="607">
        <v>72203</v>
      </c>
      <c r="C93" s="607" t="s">
        <v>1150</v>
      </c>
      <c r="D93" s="608">
        <f t="shared" si="1"/>
        <v>219.40405225876651</v>
      </c>
      <c r="K93" s="201">
        <v>72203</v>
      </c>
      <c r="L93" t="s">
        <v>1150</v>
      </c>
      <c r="M93" s="122">
        <v>219.40405225876651</v>
      </c>
    </row>
    <row r="94" spans="1:13" x14ac:dyDescent="0.2">
      <c r="A94" s="217">
        <v>72204</v>
      </c>
      <c r="B94" s="607">
        <v>72204</v>
      </c>
      <c r="C94" s="607" t="s">
        <v>1151</v>
      </c>
      <c r="D94" s="608">
        <f t="shared" si="1"/>
        <v>179.28925225876651</v>
      </c>
      <c r="K94" s="201">
        <v>72204</v>
      </c>
      <c r="L94" t="s">
        <v>1151</v>
      </c>
      <c r="M94" s="122">
        <v>179.28925225876651</v>
      </c>
    </row>
    <row r="95" spans="1:13" x14ac:dyDescent="0.2">
      <c r="A95" s="217">
        <v>72205</v>
      </c>
      <c r="B95" s="607">
        <v>72205</v>
      </c>
      <c r="C95" s="607" t="s">
        <v>1152</v>
      </c>
      <c r="D95" s="608">
        <f t="shared" si="1"/>
        <v>204.5676543308694</v>
      </c>
      <c r="K95" s="201">
        <v>72205</v>
      </c>
      <c r="L95" t="s">
        <v>1152</v>
      </c>
      <c r="M95" s="122">
        <v>204.5676543308694</v>
      </c>
    </row>
    <row r="96" spans="1:13" x14ac:dyDescent="0.2">
      <c r="A96" s="217">
        <v>72206</v>
      </c>
      <c r="B96" s="607">
        <v>72206</v>
      </c>
      <c r="C96" s="607" t="s">
        <v>1153</v>
      </c>
      <c r="D96" s="608">
        <f t="shared" si="1"/>
        <v>218.3474058849466</v>
      </c>
      <c r="K96" s="201">
        <v>72206</v>
      </c>
      <c r="L96" t="s">
        <v>1153</v>
      </c>
      <c r="M96" s="122">
        <v>218.3474058849466</v>
      </c>
    </row>
    <row r="97" spans="1:13" x14ac:dyDescent="0.2">
      <c r="A97" s="217">
        <v>72207</v>
      </c>
      <c r="B97" s="607">
        <v>72207</v>
      </c>
      <c r="C97" s="607" t="s">
        <v>1154</v>
      </c>
      <c r="D97" s="608">
        <f t="shared" si="1"/>
        <v>233.0594553669209</v>
      </c>
      <c r="K97" s="201">
        <v>72207</v>
      </c>
      <c r="L97" t="s">
        <v>1154</v>
      </c>
      <c r="M97" s="122">
        <v>233.0594553669209</v>
      </c>
    </row>
    <row r="98" spans="1:13" x14ac:dyDescent="0.2">
      <c r="A98" s="217">
        <v>72208</v>
      </c>
      <c r="B98" s="607">
        <v>72208</v>
      </c>
      <c r="C98" s="607" t="s">
        <v>1155</v>
      </c>
      <c r="D98" s="608">
        <f t="shared" si="1"/>
        <v>261.44480899310088</v>
      </c>
      <c r="K98" s="201">
        <v>72208</v>
      </c>
      <c r="L98" t="s">
        <v>1155</v>
      </c>
      <c r="M98" s="122">
        <v>261.44480899310088</v>
      </c>
    </row>
    <row r="99" spans="1:13" x14ac:dyDescent="0.2">
      <c r="A99" s="217">
        <v>72209</v>
      </c>
      <c r="B99" s="607">
        <v>72209</v>
      </c>
      <c r="C99" s="607" t="s">
        <v>1156</v>
      </c>
      <c r="D99" s="608">
        <f t="shared" si="1"/>
        <v>212.89177163713566</v>
      </c>
      <c r="K99" s="201">
        <v>72209</v>
      </c>
      <c r="L99" t="s">
        <v>1156</v>
      </c>
      <c r="M99" s="122">
        <v>212.89177163713566</v>
      </c>
    </row>
    <row r="100" spans="1:13" x14ac:dyDescent="0.2">
      <c r="A100" s="217">
        <v>72210</v>
      </c>
      <c r="B100" s="607">
        <v>72210</v>
      </c>
      <c r="C100" s="607" t="s">
        <v>1157</v>
      </c>
      <c r="D100" s="608">
        <f t="shared" si="1"/>
        <v>226.32022751777939</v>
      </c>
      <c r="K100" s="201">
        <v>72210</v>
      </c>
      <c r="L100" t="s">
        <v>1157</v>
      </c>
      <c r="M100" s="122">
        <v>226.32022751777939</v>
      </c>
    </row>
    <row r="101" spans="1:13" x14ac:dyDescent="0.2">
      <c r="A101" s="217">
        <v>72211</v>
      </c>
      <c r="B101" s="607">
        <v>72211</v>
      </c>
      <c r="C101" s="607" t="s">
        <v>1158</v>
      </c>
      <c r="D101" s="608">
        <f t="shared" si="1"/>
        <v>233.27383288039738</v>
      </c>
      <c r="K101" s="201">
        <v>72211</v>
      </c>
      <c r="L101" t="s">
        <v>1158</v>
      </c>
      <c r="M101" s="122">
        <v>233.27383288039738</v>
      </c>
    </row>
    <row r="102" spans="1:13" x14ac:dyDescent="0.2">
      <c r="A102" s="217">
        <v>72212</v>
      </c>
      <c r="B102" s="607">
        <v>72212</v>
      </c>
      <c r="C102" s="607" t="s">
        <v>1159</v>
      </c>
      <c r="D102" s="608">
        <f t="shared" si="1"/>
        <v>208.68812958988227</v>
      </c>
      <c r="K102" s="201">
        <v>72212</v>
      </c>
      <c r="L102" t="s">
        <v>1159</v>
      </c>
      <c r="M102" s="122">
        <v>208.68812958988227</v>
      </c>
    </row>
    <row r="103" spans="1:13" x14ac:dyDescent="0.2">
      <c r="A103" s="217">
        <v>72213</v>
      </c>
      <c r="B103" s="607">
        <v>72213</v>
      </c>
      <c r="C103" s="607" t="s">
        <v>1160</v>
      </c>
      <c r="D103" s="608">
        <f t="shared" si="1"/>
        <v>254.00590381284371</v>
      </c>
      <c r="K103" s="201">
        <v>72213</v>
      </c>
      <c r="L103" t="s">
        <v>1160</v>
      </c>
      <c r="M103" s="122">
        <v>254.00590381284371</v>
      </c>
    </row>
    <row r="104" spans="1:13" x14ac:dyDescent="0.2">
      <c r="A104" s="217">
        <v>72214</v>
      </c>
      <c r="B104" s="607">
        <v>72214</v>
      </c>
      <c r="C104" s="607" t="s">
        <v>1161</v>
      </c>
      <c r="D104" s="608">
        <f t="shared" si="1"/>
        <v>238.18720381284368</v>
      </c>
      <c r="K104" s="201">
        <v>72214</v>
      </c>
      <c r="L104" t="s">
        <v>1161</v>
      </c>
      <c r="M104" s="122">
        <v>238.18720381284368</v>
      </c>
    </row>
    <row r="105" spans="1:13" x14ac:dyDescent="0.2">
      <c r="A105" s="217">
        <v>72215</v>
      </c>
      <c r="B105" s="607">
        <v>72215</v>
      </c>
      <c r="C105" s="607" t="s">
        <v>1162</v>
      </c>
      <c r="D105" s="608">
        <f t="shared" si="1"/>
        <v>160.64975122271503</v>
      </c>
      <c r="K105" s="201">
        <v>72215</v>
      </c>
      <c r="L105" t="s">
        <v>1162</v>
      </c>
      <c r="M105" s="122">
        <v>160.64975122271503</v>
      </c>
    </row>
    <row r="106" spans="1:13" x14ac:dyDescent="0.2">
      <c r="A106" s="217">
        <v>72216</v>
      </c>
      <c r="B106" s="607">
        <v>72216</v>
      </c>
      <c r="C106" s="607" t="s">
        <v>1163</v>
      </c>
      <c r="D106" s="608">
        <f t="shared" si="1"/>
        <v>268.09888010790803</v>
      </c>
      <c r="K106" s="201">
        <v>72216</v>
      </c>
      <c r="L106" t="s">
        <v>1163</v>
      </c>
      <c r="M106" s="122">
        <v>268.09888010790803</v>
      </c>
    </row>
    <row r="107" spans="1:13" x14ac:dyDescent="0.2">
      <c r="A107" s="217">
        <v>72217</v>
      </c>
      <c r="B107" s="607">
        <v>72217</v>
      </c>
      <c r="C107" s="607" t="s">
        <v>1164</v>
      </c>
      <c r="D107" s="608">
        <f t="shared" si="1"/>
        <v>282.02750899310092</v>
      </c>
      <c r="K107" s="201">
        <v>72217</v>
      </c>
      <c r="L107" t="s">
        <v>1164</v>
      </c>
      <c r="M107" s="122">
        <v>282.02750899310092</v>
      </c>
    </row>
    <row r="108" spans="1:13" x14ac:dyDescent="0.2">
      <c r="A108" s="217">
        <v>72218</v>
      </c>
      <c r="B108" s="607">
        <v>72218</v>
      </c>
      <c r="C108" s="607" t="s">
        <v>1165</v>
      </c>
      <c r="D108" s="608">
        <f t="shared" si="1"/>
        <v>347.21480277679223</v>
      </c>
      <c r="K108" s="201">
        <v>72218</v>
      </c>
      <c r="L108" t="s">
        <v>1165</v>
      </c>
      <c r="M108" s="122">
        <v>347.21480277679223</v>
      </c>
    </row>
    <row r="109" spans="1:13" x14ac:dyDescent="0.2">
      <c r="A109" s="217">
        <v>72219</v>
      </c>
      <c r="B109" s="607">
        <v>72219</v>
      </c>
      <c r="C109" s="607" t="s">
        <v>1166</v>
      </c>
      <c r="D109" s="608">
        <f t="shared" si="1"/>
        <v>347.73121782859482</v>
      </c>
      <c r="K109" s="201">
        <v>72219</v>
      </c>
      <c r="L109" t="s">
        <v>1166</v>
      </c>
      <c r="M109" s="122">
        <v>347.73121782859482</v>
      </c>
    </row>
    <row r="110" spans="1:13" x14ac:dyDescent="0.2">
      <c r="A110" s="217">
        <v>72221</v>
      </c>
      <c r="B110" s="607">
        <v>72221</v>
      </c>
      <c r="C110" s="607" t="s">
        <v>1167</v>
      </c>
      <c r="D110" s="608" t="e">
        <f t="shared" si="1"/>
        <v>#N/A</v>
      </c>
      <c r="K110" s="201">
        <v>72238</v>
      </c>
      <c r="L110" t="s">
        <v>1168</v>
      </c>
      <c r="M110" s="122">
        <v>190.73970484889512</v>
      </c>
    </row>
    <row r="111" spans="1:13" x14ac:dyDescent="0.2">
      <c r="A111" s="217">
        <v>72222</v>
      </c>
      <c r="B111" s="607">
        <v>72222</v>
      </c>
      <c r="C111" s="607" t="s">
        <v>1169</v>
      </c>
      <c r="D111" s="608" t="e">
        <f t="shared" si="1"/>
        <v>#N/A</v>
      </c>
      <c r="K111" s="201">
        <v>72239</v>
      </c>
      <c r="L111" t="s">
        <v>1170</v>
      </c>
      <c r="M111" s="122">
        <v>204.5676543308694</v>
      </c>
    </row>
    <row r="112" spans="1:13" x14ac:dyDescent="0.2">
      <c r="A112" s="217">
        <v>72223</v>
      </c>
      <c r="B112" s="607">
        <v>72223</v>
      </c>
      <c r="C112" s="607" t="s">
        <v>1171</v>
      </c>
      <c r="D112" s="608" t="e">
        <f t="shared" si="1"/>
        <v>#N/A</v>
      </c>
      <c r="K112" s="201">
        <v>72257</v>
      </c>
      <c r="L112" t="s">
        <v>1172</v>
      </c>
      <c r="M112" s="122">
        <v>200.42958554468208</v>
      </c>
    </row>
    <row r="113" spans="1:13" x14ac:dyDescent="0.2">
      <c r="A113" s="217">
        <v>72224</v>
      </c>
      <c r="B113" s="607">
        <v>72224</v>
      </c>
      <c r="C113" s="607" t="s">
        <v>1173</v>
      </c>
      <c r="D113" s="608" t="e">
        <f t="shared" si="1"/>
        <v>#N/A</v>
      </c>
      <c r="K113" s="201">
        <v>72258</v>
      </c>
      <c r="L113" t="s">
        <v>1174</v>
      </c>
      <c r="M113" s="122">
        <v>218.58502547807058</v>
      </c>
    </row>
    <row r="114" spans="1:13" x14ac:dyDescent="0.2">
      <c r="A114" s="217">
        <v>72225</v>
      </c>
      <c r="B114" s="607">
        <v>72225</v>
      </c>
      <c r="C114" s="607" t="s">
        <v>1175</v>
      </c>
      <c r="D114" s="608" t="e">
        <f t="shared" si="1"/>
        <v>#N/A</v>
      </c>
      <c r="K114" s="201">
        <v>72259</v>
      </c>
      <c r="L114" t="s">
        <v>1176</v>
      </c>
      <c r="M114" s="122">
        <v>163.3482206712105</v>
      </c>
    </row>
    <row r="115" spans="1:13" x14ac:dyDescent="0.2">
      <c r="A115" s="217">
        <v>72226</v>
      </c>
      <c r="B115" s="607">
        <v>72226</v>
      </c>
      <c r="C115" s="607" t="s">
        <v>1177</v>
      </c>
      <c r="D115" s="608" t="e">
        <f t="shared" si="1"/>
        <v>#N/A</v>
      </c>
      <c r="K115" s="201">
        <v>72277</v>
      </c>
      <c r="L115" t="s">
        <v>1178</v>
      </c>
      <c r="M115" s="122">
        <v>217.35205832142489</v>
      </c>
    </row>
    <row r="116" spans="1:13" x14ac:dyDescent="0.2">
      <c r="A116" s="217">
        <v>72227</v>
      </c>
      <c r="B116" s="607">
        <v>72227</v>
      </c>
      <c r="C116" s="607" t="s">
        <v>1179</v>
      </c>
      <c r="D116" s="608" t="e">
        <f t="shared" si="1"/>
        <v>#N/A</v>
      </c>
      <c r="K116" s="201">
        <v>72278</v>
      </c>
      <c r="L116" t="s">
        <v>1180</v>
      </c>
      <c r="M116" s="122">
        <v>133.35592684610333</v>
      </c>
    </row>
    <row r="117" spans="1:13" x14ac:dyDescent="0.2">
      <c r="A117" s="217">
        <v>72228</v>
      </c>
      <c r="B117" s="607">
        <v>72228</v>
      </c>
      <c r="C117" s="607" t="s">
        <v>1181</v>
      </c>
      <c r="D117" s="608" t="e">
        <f t="shared" si="1"/>
        <v>#N/A</v>
      </c>
      <c r="K117" s="201">
        <v>72279</v>
      </c>
      <c r="L117" t="s">
        <v>1182</v>
      </c>
      <c r="M117" s="122">
        <v>173.38790881874266</v>
      </c>
    </row>
    <row r="118" spans="1:13" x14ac:dyDescent="0.2">
      <c r="A118" s="217">
        <v>72229</v>
      </c>
      <c r="B118" s="607">
        <v>72229</v>
      </c>
      <c r="C118" s="607" t="s">
        <v>1183</v>
      </c>
      <c r="D118" s="608" t="e">
        <f t="shared" si="1"/>
        <v>#N/A</v>
      </c>
      <c r="K118" s="201">
        <v>72291</v>
      </c>
      <c r="L118" t="s">
        <v>1184</v>
      </c>
      <c r="M118" s="122">
        <v>278.60882404490354</v>
      </c>
    </row>
    <row r="119" spans="1:13" x14ac:dyDescent="0.2">
      <c r="A119" s="217">
        <v>72230</v>
      </c>
      <c r="B119" s="607">
        <v>72230</v>
      </c>
      <c r="C119" s="607" t="s">
        <v>1185</v>
      </c>
      <c r="D119" s="608" t="e">
        <f t="shared" si="1"/>
        <v>#N/A</v>
      </c>
      <c r="K119" s="201">
        <v>72297</v>
      </c>
      <c r="L119" t="s">
        <v>1186</v>
      </c>
      <c r="M119" s="122">
        <v>195.93595225876652</v>
      </c>
    </row>
    <row r="120" spans="1:13" x14ac:dyDescent="0.2">
      <c r="A120" s="217">
        <v>72231</v>
      </c>
      <c r="B120" s="607">
        <v>72231</v>
      </c>
      <c r="C120" s="607" t="s">
        <v>1187</v>
      </c>
      <c r="D120" s="608" t="e">
        <f t="shared" si="1"/>
        <v>#N/A</v>
      </c>
      <c r="K120" s="201">
        <v>72298</v>
      </c>
      <c r="L120" t="s">
        <v>1188</v>
      </c>
      <c r="M120" s="122">
        <v>199.03684256958192</v>
      </c>
    </row>
    <row r="121" spans="1:13" x14ac:dyDescent="0.2">
      <c r="A121" s="217">
        <v>72232</v>
      </c>
      <c r="B121" s="607">
        <v>72232</v>
      </c>
      <c r="C121" s="607" t="s">
        <v>1189</v>
      </c>
      <c r="D121" s="608" t="e">
        <f t="shared" si="1"/>
        <v>#N/A</v>
      </c>
      <c r="K121" s="201">
        <v>72300</v>
      </c>
      <c r="L121" t="s">
        <v>1190</v>
      </c>
      <c r="M121" s="122">
        <v>323.17839876884733</v>
      </c>
    </row>
    <row r="122" spans="1:13" x14ac:dyDescent="0.2">
      <c r="A122" s="217">
        <v>72233</v>
      </c>
      <c r="B122" s="607">
        <v>72233</v>
      </c>
      <c r="C122" s="607" t="s">
        <v>1191</v>
      </c>
      <c r="D122" s="608" t="e">
        <f t="shared" si="1"/>
        <v>#N/A</v>
      </c>
      <c r="K122" s="201">
        <v>72301</v>
      </c>
      <c r="L122" t="s">
        <v>1192</v>
      </c>
      <c r="M122" s="122">
        <v>285.54993759574995</v>
      </c>
    </row>
    <row r="123" spans="1:13" x14ac:dyDescent="0.2">
      <c r="A123" s="217">
        <v>72234</v>
      </c>
      <c r="B123" s="607">
        <v>72234</v>
      </c>
      <c r="C123" s="607" t="s">
        <v>1193</v>
      </c>
      <c r="D123" s="608" t="e">
        <f t="shared" si="1"/>
        <v>#N/A</v>
      </c>
      <c r="K123" s="201">
        <v>72302</v>
      </c>
      <c r="L123" t="s">
        <v>1194</v>
      </c>
      <c r="M123" s="122">
        <v>260.29801173653379</v>
      </c>
    </row>
    <row r="124" spans="1:13" x14ac:dyDescent="0.2">
      <c r="A124" s="217">
        <v>72235</v>
      </c>
      <c r="B124" s="607">
        <v>72235</v>
      </c>
      <c r="C124" s="607" t="s">
        <v>1195</v>
      </c>
      <c r="D124" s="608" t="e">
        <f t="shared" si="1"/>
        <v>#N/A</v>
      </c>
      <c r="K124" s="201">
        <v>72303</v>
      </c>
      <c r="L124" t="s">
        <v>1196</v>
      </c>
      <c r="M124" s="122">
        <v>228.06191070048237</v>
      </c>
    </row>
    <row r="125" spans="1:13" x14ac:dyDescent="0.2">
      <c r="A125" s="217">
        <v>72236</v>
      </c>
      <c r="B125" s="607">
        <v>72236</v>
      </c>
      <c r="C125" s="607" t="s">
        <v>1197</v>
      </c>
      <c r="D125" s="608" t="e">
        <f t="shared" si="1"/>
        <v>#N/A</v>
      </c>
      <c r="K125" s="201">
        <v>72304</v>
      </c>
      <c r="L125" t="s">
        <v>1198</v>
      </c>
      <c r="M125" s="122">
        <v>190.46796121850807</v>
      </c>
    </row>
    <row r="126" spans="1:13" x14ac:dyDescent="0.2">
      <c r="A126" s="217">
        <v>72238</v>
      </c>
      <c r="B126" s="607">
        <v>72238</v>
      </c>
      <c r="C126" s="607" t="s">
        <v>1168</v>
      </c>
      <c r="D126" s="608">
        <f t="shared" si="1"/>
        <v>190.73970484889512</v>
      </c>
      <c r="K126" s="201">
        <v>72305</v>
      </c>
      <c r="L126" t="s">
        <v>1199</v>
      </c>
      <c r="M126" s="122">
        <v>215.74696329061095</v>
      </c>
    </row>
    <row r="127" spans="1:13" x14ac:dyDescent="0.2">
      <c r="A127" s="217">
        <v>72239</v>
      </c>
      <c r="B127" s="607">
        <v>72239</v>
      </c>
      <c r="C127" s="607" t="s">
        <v>1170</v>
      </c>
      <c r="D127" s="608">
        <f t="shared" si="1"/>
        <v>204.5676543308694</v>
      </c>
      <c r="K127" s="201">
        <v>72306</v>
      </c>
      <c r="L127" t="s">
        <v>1200</v>
      </c>
      <c r="M127" s="122">
        <v>231.94619010370101</v>
      </c>
    </row>
    <row r="128" spans="1:13" x14ac:dyDescent="0.2">
      <c r="A128" s="217">
        <v>72241</v>
      </c>
      <c r="B128" s="607">
        <v>72241</v>
      </c>
      <c r="C128" s="607" t="s">
        <v>1201</v>
      </c>
      <c r="D128" s="608" t="e">
        <f t="shared" si="1"/>
        <v>#N/A</v>
      </c>
      <c r="K128" s="201">
        <v>72307</v>
      </c>
      <c r="L128" t="s">
        <v>1202</v>
      </c>
      <c r="M128" s="122">
        <v>237.59921380863668</v>
      </c>
    </row>
    <row r="129" spans="1:13" x14ac:dyDescent="0.2">
      <c r="A129" s="217">
        <v>72242</v>
      </c>
      <c r="B129" s="607">
        <v>72242</v>
      </c>
      <c r="C129" s="607" t="s">
        <v>1203</v>
      </c>
      <c r="D129" s="608" t="e">
        <f t="shared" si="1"/>
        <v>#N/A</v>
      </c>
      <c r="K129" s="201">
        <v>72308</v>
      </c>
      <c r="L129" t="s">
        <v>1204</v>
      </c>
      <c r="M129" s="122">
        <v>285.2633189888939</v>
      </c>
    </row>
    <row r="130" spans="1:13" x14ac:dyDescent="0.2">
      <c r="A130" s="217">
        <v>72243</v>
      </c>
      <c r="B130" s="607">
        <v>72243</v>
      </c>
      <c r="C130" s="607" t="s">
        <v>1205</v>
      </c>
      <c r="D130" s="608" t="e">
        <f t="shared" si="1"/>
        <v>#N/A</v>
      </c>
      <c r="K130" s="201">
        <v>72309</v>
      </c>
      <c r="L130" t="s">
        <v>1206</v>
      </c>
      <c r="M130" s="122">
        <v>229.04423007885148</v>
      </c>
    </row>
    <row r="131" spans="1:13" x14ac:dyDescent="0.2">
      <c r="A131" s="217">
        <v>72244</v>
      </c>
      <c r="B131" s="607">
        <v>72244</v>
      </c>
      <c r="C131" s="607" t="s">
        <v>1207</v>
      </c>
      <c r="D131" s="608" t="e">
        <f t="shared" ref="D131:D194" si="2">VLOOKUP(B131,K$2:M$435,3,0)</f>
        <v>#N/A</v>
      </c>
      <c r="K131" s="201">
        <v>72310</v>
      </c>
      <c r="L131" t="s">
        <v>1208</v>
      </c>
      <c r="M131" s="122">
        <v>246.98514616670548</v>
      </c>
    </row>
    <row r="132" spans="1:13" x14ac:dyDescent="0.2">
      <c r="A132" s="217">
        <v>72245</v>
      </c>
      <c r="B132" s="607">
        <v>72245</v>
      </c>
      <c r="C132" s="607" t="s">
        <v>1209</v>
      </c>
      <c r="D132" s="608" t="e">
        <f t="shared" si="2"/>
        <v>#N/A</v>
      </c>
      <c r="K132" s="201">
        <v>72311</v>
      </c>
      <c r="L132" t="s">
        <v>1210</v>
      </c>
      <c r="M132" s="122">
        <v>252.10462142571834</v>
      </c>
    </row>
    <row r="133" spans="1:13" x14ac:dyDescent="0.2">
      <c r="A133" s="217">
        <v>72246</v>
      </c>
      <c r="B133" s="607">
        <v>72246</v>
      </c>
      <c r="C133" s="607" t="s">
        <v>1211</v>
      </c>
      <c r="D133" s="608" t="e">
        <f t="shared" si="2"/>
        <v>#N/A</v>
      </c>
      <c r="K133" s="201">
        <v>72312</v>
      </c>
      <c r="L133" t="s">
        <v>1212</v>
      </c>
      <c r="M133" s="122">
        <v>215.28623318700582</v>
      </c>
    </row>
    <row r="134" spans="1:13" x14ac:dyDescent="0.2">
      <c r="A134" s="217">
        <v>72247</v>
      </c>
      <c r="B134" s="607">
        <v>72247</v>
      </c>
      <c r="C134" s="607" t="s">
        <v>1213</v>
      </c>
      <c r="D134" s="608" t="e">
        <f t="shared" si="2"/>
        <v>#N/A</v>
      </c>
      <c r="K134" s="201">
        <v>72313</v>
      </c>
      <c r="L134" t="s">
        <v>1214</v>
      </c>
      <c r="M134" s="122">
        <v>270.15806225455952</v>
      </c>
    </row>
    <row r="135" spans="1:13" x14ac:dyDescent="0.2">
      <c r="A135" s="217">
        <v>72248</v>
      </c>
      <c r="B135" s="607">
        <v>72248</v>
      </c>
      <c r="C135" s="607" t="s">
        <v>1215</v>
      </c>
      <c r="D135" s="608" t="e">
        <f t="shared" si="2"/>
        <v>#N/A</v>
      </c>
      <c r="K135" s="201">
        <v>72314</v>
      </c>
      <c r="L135" t="s">
        <v>1216</v>
      </c>
      <c r="M135" s="122">
        <v>241.5041622545595</v>
      </c>
    </row>
    <row r="136" spans="1:13" x14ac:dyDescent="0.2">
      <c r="A136" s="217">
        <v>72249</v>
      </c>
      <c r="B136" s="607">
        <v>72249</v>
      </c>
      <c r="C136" s="607" t="s">
        <v>1217</v>
      </c>
      <c r="D136" s="608" t="e">
        <f t="shared" si="2"/>
        <v>#N/A</v>
      </c>
      <c r="K136" s="201">
        <v>72315</v>
      </c>
      <c r="L136" t="s">
        <v>1218</v>
      </c>
      <c r="M136" s="122">
        <v>165.18920966443088</v>
      </c>
    </row>
    <row r="137" spans="1:13" x14ac:dyDescent="0.2">
      <c r="A137" s="217">
        <v>72250</v>
      </c>
      <c r="B137" s="607">
        <v>72250</v>
      </c>
      <c r="C137" s="607" t="s">
        <v>1219</v>
      </c>
      <c r="D137" s="608" t="e">
        <f t="shared" si="2"/>
        <v>#N/A</v>
      </c>
      <c r="K137" s="201">
        <v>72316</v>
      </c>
      <c r="L137" t="s">
        <v>1220</v>
      </c>
      <c r="M137" s="122">
        <v>273.00943854962378</v>
      </c>
    </row>
    <row r="138" spans="1:13" x14ac:dyDescent="0.2">
      <c r="A138" s="217">
        <v>72251</v>
      </c>
      <c r="B138" s="607">
        <v>72251</v>
      </c>
      <c r="C138" s="607" t="s">
        <v>1221</v>
      </c>
      <c r="D138" s="608" t="e">
        <f t="shared" si="2"/>
        <v>#N/A</v>
      </c>
      <c r="K138" s="201">
        <v>72317</v>
      </c>
      <c r="L138" t="s">
        <v>1222</v>
      </c>
      <c r="M138" s="122">
        <v>414.09832945661282</v>
      </c>
    </row>
    <row r="139" spans="1:13" x14ac:dyDescent="0.2">
      <c r="A139" s="217">
        <v>72252</v>
      </c>
      <c r="B139" s="607">
        <v>72252</v>
      </c>
      <c r="C139" s="607" t="s">
        <v>1223</v>
      </c>
      <c r="D139" s="608" t="e">
        <f t="shared" si="2"/>
        <v>#N/A</v>
      </c>
      <c r="K139" s="201">
        <v>72318</v>
      </c>
      <c r="L139" t="s">
        <v>1224</v>
      </c>
      <c r="M139" s="122">
        <v>167.0076210609968</v>
      </c>
    </row>
    <row r="140" spans="1:13" x14ac:dyDescent="0.2">
      <c r="A140" s="217">
        <v>72253</v>
      </c>
      <c r="B140" s="607">
        <v>72253</v>
      </c>
      <c r="C140" s="607" t="s">
        <v>1225</v>
      </c>
      <c r="D140" s="608" t="e">
        <f t="shared" si="2"/>
        <v>#N/A</v>
      </c>
      <c r="K140" s="201">
        <v>72319</v>
      </c>
      <c r="L140" t="s">
        <v>1226</v>
      </c>
      <c r="M140" s="122">
        <v>558.46557406927616</v>
      </c>
    </row>
    <row r="141" spans="1:13" x14ac:dyDescent="0.2">
      <c r="A141" s="217">
        <v>72254</v>
      </c>
      <c r="B141" s="607">
        <v>72254</v>
      </c>
      <c r="C141" s="607" t="s">
        <v>1227</v>
      </c>
      <c r="D141" s="608" t="e">
        <f t="shared" si="2"/>
        <v>#N/A</v>
      </c>
      <c r="K141" s="201">
        <v>72320</v>
      </c>
      <c r="L141" t="s">
        <v>1228</v>
      </c>
      <c r="M141" s="122">
        <v>208.35369717370037</v>
      </c>
    </row>
    <row r="142" spans="1:13" x14ac:dyDescent="0.2">
      <c r="A142" s="217">
        <v>72255</v>
      </c>
      <c r="B142" s="607">
        <v>72255</v>
      </c>
      <c r="C142" s="607" t="s">
        <v>1229</v>
      </c>
      <c r="D142" s="608" t="e">
        <f t="shared" si="2"/>
        <v>#N/A</v>
      </c>
      <c r="K142" s="201">
        <v>72321</v>
      </c>
      <c r="L142" t="s">
        <v>1230</v>
      </c>
      <c r="M142" s="122">
        <v>179.8321769321538</v>
      </c>
    </row>
    <row r="143" spans="1:13" x14ac:dyDescent="0.2">
      <c r="A143" s="217">
        <v>72256</v>
      </c>
      <c r="B143" s="607">
        <v>72256</v>
      </c>
      <c r="C143" s="607" t="s">
        <v>1231</v>
      </c>
      <c r="D143" s="608" t="e">
        <f t="shared" si="2"/>
        <v>#N/A</v>
      </c>
      <c r="K143" s="201">
        <v>72322</v>
      </c>
      <c r="L143" t="s">
        <v>1232</v>
      </c>
      <c r="M143" s="122">
        <v>182.80331645294129</v>
      </c>
    </row>
    <row r="144" spans="1:13" x14ac:dyDescent="0.2">
      <c r="A144" s="217">
        <v>72257</v>
      </c>
      <c r="B144" s="607">
        <v>72257</v>
      </c>
      <c r="C144" s="607" t="s">
        <v>1172</v>
      </c>
      <c r="D144" s="608">
        <f t="shared" si="2"/>
        <v>200.42958554468208</v>
      </c>
      <c r="K144" s="201">
        <v>72323</v>
      </c>
      <c r="L144" t="s">
        <v>1233</v>
      </c>
      <c r="M144" s="122">
        <v>130.48405837319476</v>
      </c>
    </row>
    <row r="145" spans="1:13" x14ac:dyDescent="0.2">
      <c r="A145" s="217">
        <v>72258</v>
      </c>
      <c r="B145" s="607">
        <v>72258</v>
      </c>
      <c r="C145" s="607" t="s">
        <v>1174</v>
      </c>
      <c r="D145" s="608">
        <f t="shared" si="2"/>
        <v>218.58502547807058</v>
      </c>
      <c r="K145" s="201">
        <v>72324</v>
      </c>
      <c r="L145" t="s">
        <v>1234</v>
      </c>
      <c r="M145" s="122">
        <v>199.54347412314058</v>
      </c>
    </row>
    <row r="146" spans="1:13" x14ac:dyDescent="0.2">
      <c r="A146" s="217">
        <v>72259</v>
      </c>
      <c r="B146" s="607">
        <v>72259</v>
      </c>
      <c r="C146" s="607" t="s">
        <v>1176</v>
      </c>
      <c r="D146" s="608">
        <f t="shared" si="2"/>
        <v>163.3482206712105</v>
      </c>
      <c r="K146" s="201">
        <v>72325</v>
      </c>
      <c r="L146" t="s">
        <v>1235</v>
      </c>
      <c r="M146" s="122">
        <v>130.19838043086747</v>
      </c>
    </row>
    <row r="147" spans="1:13" x14ac:dyDescent="0.2">
      <c r="A147" s="217">
        <v>72261</v>
      </c>
      <c r="B147" s="607">
        <v>72261</v>
      </c>
      <c r="C147" s="607" t="s">
        <v>1236</v>
      </c>
      <c r="D147" s="608" t="e">
        <f t="shared" si="2"/>
        <v>#N/A</v>
      </c>
      <c r="K147" s="201">
        <v>72326</v>
      </c>
      <c r="L147" t="s">
        <v>1237</v>
      </c>
      <c r="M147" s="122">
        <v>306.77468627312476</v>
      </c>
    </row>
    <row r="148" spans="1:13" x14ac:dyDescent="0.2">
      <c r="A148" s="217">
        <v>72262</v>
      </c>
      <c r="B148" s="607">
        <v>72262</v>
      </c>
      <c r="C148" s="607" t="s">
        <v>1238</v>
      </c>
      <c r="D148" s="608" t="e">
        <f t="shared" si="2"/>
        <v>#N/A</v>
      </c>
      <c r="K148" s="201">
        <v>72327</v>
      </c>
      <c r="L148" t="s">
        <v>1239</v>
      </c>
      <c r="M148" s="122">
        <v>241.27378409846347</v>
      </c>
    </row>
    <row r="149" spans="1:13" x14ac:dyDescent="0.2">
      <c r="A149" s="217">
        <v>72263</v>
      </c>
      <c r="B149" s="607">
        <v>72263</v>
      </c>
      <c r="C149" s="607" t="s">
        <v>1240</v>
      </c>
      <c r="D149" s="608" t="e">
        <f t="shared" si="2"/>
        <v>#N/A</v>
      </c>
      <c r="K149" s="201">
        <v>72328</v>
      </c>
      <c r="L149" t="s">
        <v>1241</v>
      </c>
      <c r="M149" s="122">
        <v>126.88200982373219</v>
      </c>
    </row>
    <row r="150" spans="1:13" x14ac:dyDescent="0.2">
      <c r="A150" s="217">
        <v>72264</v>
      </c>
      <c r="B150" s="607">
        <v>72264</v>
      </c>
      <c r="C150" s="607" t="s">
        <v>1242</v>
      </c>
      <c r="D150" s="608" t="e">
        <f t="shared" si="2"/>
        <v>#N/A</v>
      </c>
      <c r="K150" s="201">
        <v>72330</v>
      </c>
      <c r="L150" t="s">
        <v>1243</v>
      </c>
      <c r="M150" s="122">
        <v>184.44710119298529</v>
      </c>
    </row>
    <row r="151" spans="1:13" x14ac:dyDescent="0.2">
      <c r="A151" s="217">
        <v>72265</v>
      </c>
      <c r="B151" s="607">
        <v>72265</v>
      </c>
      <c r="C151" s="607" t="s">
        <v>1244</v>
      </c>
      <c r="D151" s="608" t="e">
        <f t="shared" si="2"/>
        <v>#N/A</v>
      </c>
      <c r="K151" s="201">
        <v>72331</v>
      </c>
      <c r="L151" t="s">
        <v>1245</v>
      </c>
      <c r="M151" s="122">
        <v>312.49221643455445</v>
      </c>
    </row>
    <row r="152" spans="1:13" x14ac:dyDescent="0.2">
      <c r="A152" s="217">
        <v>72266</v>
      </c>
      <c r="B152" s="607">
        <v>72266</v>
      </c>
      <c r="C152" s="607" t="s">
        <v>1246</v>
      </c>
      <c r="D152" s="608" t="e">
        <f t="shared" si="2"/>
        <v>#N/A</v>
      </c>
      <c r="K152" s="201">
        <v>72332</v>
      </c>
      <c r="L152" t="s">
        <v>1247</v>
      </c>
      <c r="M152" s="122">
        <v>168.57442352774976</v>
      </c>
    </row>
    <row r="153" spans="1:13" x14ac:dyDescent="0.2">
      <c r="A153" s="217">
        <v>72267</v>
      </c>
      <c r="B153" s="607">
        <v>72267</v>
      </c>
      <c r="C153" s="607" t="s">
        <v>1248</v>
      </c>
      <c r="D153" s="608" t="e">
        <f t="shared" si="2"/>
        <v>#N/A</v>
      </c>
      <c r="K153" s="201">
        <v>72333</v>
      </c>
      <c r="L153" t="s">
        <v>1249</v>
      </c>
      <c r="M153" s="122">
        <v>173.86988995839926</v>
      </c>
    </row>
    <row r="154" spans="1:13" x14ac:dyDescent="0.2">
      <c r="A154" s="217">
        <v>72268</v>
      </c>
      <c r="B154" s="607">
        <v>72268</v>
      </c>
      <c r="C154" s="607" t="s">
        <v>1250</v>
      </c>
      <c r="D154" s="608" t="e">
        <f t="shared" si="2"/>
        <v>#N/A</v>
      </c>
      <c r="K154" s="201">
        <v>72334</v>
      </c>
      <c r="L154" t="s">
        <v>1251</v>
      </c>
      <c r="M154" s="122">
        <v>675.72841563558177</v>
      </c>
    </row>
    <row r="155" spans="1:13" x14ac:dyDescent="0.2">
      <c r="A155" s="217">
        <v>72269</v>
      </c>
      <c r="B155" s="607">
        <v>72269</v>
      </c>
      <c r="C155" s="607" t="s">
        <v>1252</v>
      </c>
      <c r="D155" s="608" t="e">
        <f t="shared" si="2"/>
        <v>#N/A</v>
      </c>
      <c r="K155" s="201">
        <v>72335</v>
      </c>
      <c r="L155" t="s">
        <v>1253</v>
      </c>
      <c r="M155" s="122">
        <v>257.07354298773259</v>
      </c>
    </row>
    <row r="156" spans="1:13" x14ac:dyDescent="0.2">
      <c r="A156" s="217">
        <v>72270</v>
      </c>
      <c r="B156" s="607">
        <v>72270</v>
      </c>
      <c r="C156" s="607" t="s">
        <v>1254</v>
      </c>
      <c r="D156" s="608" t="e">
        <f t="shared" si="2"/>
        <v>#N/A</v>
      </c>
      <c r="K156" s="201">
        <v>72336</v>
      </c>
      <c r="L156" t="s">
        <v>1255</v>
      </c>
      <c r="M156" s="122">
        <v>126.7426433815106</v>
      </c>
    </row>
    <row r="157" spans="1:13" x14ac:dyDescent="0.2">
      <c r="A157" s="217">
        <v>72271</v>
      </c>
      <c r="B157" s="607">
        <v>72271</v>
      </c>
      <c r="C157" s="607" t="s">
        <v>1256</v>
      </c>
      <c r="D157" s="608" t="e">
        <f t="shared" si="2"/>
        <v>#N/A</v>
      </c>
      <c r="K157" s="201">
        <v>72337</v>
      </c>
      <c r="L157" t="s">
        <v>1257</v>
      </c>
      <c r="M157" s="122">
        <v>190.18427768631554</v>
      </c>
    </row>
    <row r="158" spans="1:13" x14ac:dyDescent="0.2">
      <c r="A158" s="217">
        <v>72272</v>
      </c>
      <c r="B158" s="607">
        <v>72272</v>
      </c>
      <c r="C158" s="607" t="s">
        <v>1258</v>
      </c>
      <c r="D158" s="608" t="e">
        <f t="shared" si="2"/>
        <v>#N/A</v>
      </c>
      <c r="K158" s="201">
        <v>72338</v>
      </c>
      <c r="L158" t="s">
        <v>1259</v>
      </c>
      <c r="M158" s="122">
        <v>319.01964876884728</v>
      </c>
    </row>
    <row r="159" spans="1:13" x14ac:dyDescent="0.2">
      <c r="A159" s="217">
        <v>72273</v>
      </c>
      <c r="B159" s="607">
        <v>72273</v>
      </c>
      <c r="C159" s="607" t="s">
        <v>1260</v>
      </c>
      <c r="D159" s="608" t="e">
        <f t="shared" si="2"/>
        <v>#N/A</v>
      </c>
      <c r="K159" s="201">
        <v>72340</v>
      </c>
      <c r="L159" t="s">
        <v>1261</v>
      </c>
      <c r="M159" s="122">
        <v>401.68533225382089</v>
      </c>
    </row>
    <row r="160" spans="1:13" x14ac:dyDescent="0.2">
      <c r="A160" s="217">
        <v>72274</v>
      </c>
      <c r="B160" s="607">
        <v>72274</v>
      </c>
      <c r="C160" s="607" t="s">
        <v>1262</v>
      </c>
      <c r="D160" s="608" t="e">
        <f t="shared" si="2"/>
        <v>#N/A</v>
      </c>
      <c r="K160" s="201">
        <v>72341</v>
      </c>
      <c r="L160" t="s">
        <v>1263</v>
      </c>
      <c r="M160" s="122">
        <v>630.20406580124529</v>
      </c>
    </row>
    <row r="161" spans="1:13" x14ac:dyDescent="0.2">
      <c r="A161" s="217">
        <v>72275</v>
      </c>
      <c r="B161" s="607">
        <v>72275</v>
      </c>
      <c r="C161" s="607" t="s">
        <v>1264</v>
      </c>
      <c r="D161" s="608" t="e">
        <f t="shared" si="2"/>
        <v>#N/A</v>
      </c>
      <c r="K161" s="201">
        <v>72342</v>
      </c>
      <c r="L161" t="s">
        <v>1265</v>
      </c>
      <c r="M161" s="122">
        <v>186.27667858142215</v>
      </c>
    </row>
    <row r="162" spans="1:13" x14ac:dyDescent="0.2">
      <c r="A162" s="217">
        <v>72276</v>
      </c>
      <c r="B162" s="607">
        <v>72276</v>
      </c>
      <c r="C162" s="607" t="s">
        <v>1266</v>
      </c>
      <c r="D162" s="608" t="e">
        <f t="shared" si="2"/>
        <v>#N/A</v>
      </c>
      <c r="K162" s="201">
        <v>72343</v>
      </c>
      <c r="L162" t="s">
        <v>1267</v>
      </c>
      <c r="M162" s="122">
        <v>186.49546881434952</v>
      </c>
    </row>
    <row r="163" spans="1:13" x14ac:dyDescent="0.2">
      <c r="A163" s="217">
        <v>72277</v>
      </c>
      <c r="B163" s="607">
        <v>72277</v>
      </c>
      <c r="C163" s="607" t="s">
        <v>1178</v>
      </c>
      <c r="D163" s="608">
        <f t="shared" si="2"/>
        <v>217.35205832142489</v>
      </c>
      <c r="K163" s="201">
        <v>72344</v>
      </c>
      <c r="L163" t="s">
        <v>1268</v>
      </c>
      <c r="M163" s="122">
        <v>439.20702786111968</v>
      </c>
    </row>
    <row r="164" spans="1:13" x14ac:dyDescent="0.2">
      <c r="A164" s="217">
        <v>72278</v>
      </c>
      <c r="B164" s="607">
        <v>72278</v>
      </c>
      <c r="C164" s="607" t="s">
        <v>1180</v>
      </c>
      <c r="D164" s="608">
        <f t="shared" si="2"/>
        <v>133.35592684610333</v>
      </c>
      <c r="K164" s="201">
        <v>72345</v>
      </c>
      <c r="L164" t="s">
        <v>1269</v>
      </c>
      <c r="M164" s="122">
        <v>192.17284955640343</v>
      </c>
    </row>
    <row r="165" spans="1:13" x14ac:dyDescent="0.2">
      <c r="A165" s="217">
        <v>72279</v>
      </c>
      <c r="B165" s="607">
        <v>72279</v>
      </c>
      <c r="C165" s="607" t="s">
        <v>1182</v>
      </c>
      <c r="D165" s="608">
        <f t="shared" si="2"/>
        <v>173.38790881874266</v>
      </c>
      <c r="K165" s="201">
        <v>72346</v>
      </c>
      <c r="L165" t="s">
        <v>1270</v>
      </c>
      <c r="M165" s="122">
        <v>220.91686298184504</v>
      </c>
    </row>
    <row r="166" spans="1:13" x14ac:dyDescent="0.2">
      <c r="A166" s="217">
        <v>72281</v>
      </c>
      <c r="B166" s="607">
        <v>72281</v>
      </c>
      <c r="C166" s="607" t="s">
        <v>1271</v>
      </c>
      <c r="D166" s="608" t="e">
        <f t="shared" si="2"/>
        <v>#N/A</v>
      </c>
      <c r="K166" s="201">
        <v>72347</v>
      </c>
      <c r="L166" t="s">
        <v>1272</v>
      </c>
      <c r="M166" s="122">
        <v>226.03456909609827</v>
      </c>
    </row>
    <row r="167" spans="1:13" x14ac:dyDescent="0.2">
      <c r="A167" s="217">
        <v>72282</v>
      </c>
      <c r="B167" s="607">
        <v>72282</v>
      </c>
      <c r="C167" s="607" t="s">
        <v>1273</v>
      </c>
      <c r="D167" s="608" t="e">
        <f t="shared" si="2"/>
        <v>#N/A</v>
      </c>
      <c r="K167" s="201">
        <v>72348</v>
      </c>
      <c r="L167" t="s">
        <v>1274</v>
      </c>
      <c r="M167" s="122">
        <v>157.99300185629372</v>
      </c>
    </row>
    <row r="168" spans="1:13" x14ac:dyDescent="0.2">
      <c r="A168" s="217">
        <v>72283</v>
      </c>
      <c r="B168" s="607">
        <v>72283</v>
      </c>
      <c r="C168" s="607" t="s">
        <v>1275</v>
      </c>
      <c r="D168" s="608" t="e">
        <f t="shared" si="2"/>
        <v>#N/A</v>
      </c>
      <c r="K168" s="201">
        <v>72349</v>
      </c>
      <c r="L168" t="s">
        <v>1276</v>
      </c>
      <c r="M168" s="122">
        <v>314.31456239403911</v>
      </c>
    </row>
    <row r="169" spans="1:13" x14ac:dyDescent="0.2">
      <c r="A169" s="217">
        <v>72284</v>
      </c>
      <c r="B169" s="607">
        <v>72284</v>
      </c>
      <c r="C169" s="607" t="s">
        <v>1277</v>
      </c>
      <c r="D169" s="608" t="e">
        <f t="shared" si="2"/>
        <v>#N/A</v>
      </c>
      <c r="K169" s="201">
        <v>72351</v>
      </c>
      <c r="L169" t="s">
        <v>1278</v>
      </c>
      <c r="M169" s="122">
        <v>371.03031803341275</v>
      </c>
    </row>
    <row r="170" spans="1:13" x14ac:dyDescent="0.2">
      <c r="A170" s="217">
        <v>72285</v>
      </c>
      <c r="B170" s="607">
        <v>72285</v>
      </c>
      <c r="C170" s="607" t="s">
        <v>1279</v>
      </c>
      <c r="D170" s="608" t="e">
        <f t="shared" si="2"/>
        <v>#N/A</v>
      </c>
      <c r="K170" s="201">
        <v>72352</v>
      </c>
      <c r="L170" t="s">
        <v>1280</v>
      </c>
      <c r="M170" s="122">
        <v>355.18300073230353</v>
      </c>
    </row>
    <row r="171" spans="1:13" x14ac:dyDescent="0.2">
      <c r="A171" s="217">
        <v>72286</v>
      </c>
      <c r="B171" s="607">
        <v>72286</v>
      </c>
      <c r="C171" s="607" t="s">
        <v>1281</v>
      </c>
      <c r="D171" s="608" t="e">
        <f t="shared" si="2"/>
        <v>#N/A</v>
      </c>
      <c r="K171" s="201">
        <v>72353</v>
      </c>
      <c r="L171" t="s">
        <v>1282</v>
      </c>
      <c r="M171" s="122">
        <v>343.89388722655269</v>
      </c>
    </row>
    <row r="172" spans="1:13" x14ac:dyDescent="0.2">
      <c r="A172" s="217">
        <v>72287</v>
      </c>
      <c r="B172" s="607">
        <v>72287</v>
      </c>
      <c r="C172" s="607" t="s">
        <v>1283</v>
      </c>
      <c r="D172" s="608" t="e">
        <f t="shared" si="2"/>
        <v>#N/A</v>
      </c>
      <c r="K172" s="201">
        <v>72354</v>
      </c>
      <c r="L172" t="s">
        <v>1284</v>
      </c>
      <c r="M172" s="122">
        <v>199.21528455872223</v>
      </c>
    </row>
    <row r="173" spans="1:13" x14ac:dyDescent="0.2">
      <c r="A173" s="217">
        <v>72288</v>
      </c>
      <c r="B173" s="607">
        <v>72288</v>
      </c>
      <c r="C173" s="607" t="s">
        <v>1285</v>
      </c>
      <c r="D173" s="608" t="e">
        <f t="shared" si="2"/>
        <v>#N/A</v>
      </c>
      <c r="K173" s="201">
        <v>72356</v>
      </c>
      <c r="L173" t="s">
        <v>1286</v>
      </c>
      <c r="M173" s="122">
        <v>326.83182065235582</v>
      </c>
    </row>
    <row r="174" spans="1:13" x14ac:dyDescent="0.2">
      <c r="A174" s="217">
        <v>72289</v>
      </c>
      <c r="B174" s="607">
        <v>72289</v>
      </c>
      <c r="C174" s="607" t="s">
        <v>1287</v>
      </c>
      <c r="D174" s="608" t="e">
        <f t="shared" si="2"/>
        <v>#N/A</v>
      </c>
      <c r="K174" s="201">
        <v>72357</v>
      </c>
      <c r="L174" t="s">
        <v>1288</v>
      </c>
      <c r="M174" s="122">
        <v>338.94357065235579</v>
      </c>
    </row>
    <row r="175" spans="1:13" x14ac:dyDescent="0.2">
      <c r="A175" s="217">
        <v>72290</v>
      </c>
      <c r="B175" s="607">
        <v>72290</v>
      </c>
      <c r="C175" s="607" t="s">
        <v>1289</v>
      </c>
      <c r="D175" s="608" t="e">
        <f t="shared" si="2"/>
        <v>#N/A</v>
      </c>
      <c r="K175" s="201">
        <v>72358</v>
      </c>
      <c r="L175" t="s">
        <v>1290</v>
      </c>
      <c r="M175" s="122">
        <v>232.56093940115701</v>
      </c>
    </row>
    <row r="176" spans="1:13" x14ac:dyDescent="0.2">
      <c r="A176" s="217">
        <v>72291</v>
      </c>
      <c r="B176" s="607">
        <v>72291</v>
      </c>
      <c r="C176" s="607" t="s">
        <v>1184</v>
      </c>
      <c r="D176" s="608">
        <f t="shared" si="2"/>
        <v>278.60882404490354</v>
      </c>
      <c r="K176" s="201">
        <v>72359</v>
      </c>
      <c r="L176" t="s">
        <v>1291</v>
      </c>
      <c r="M176" s="122">
        <v>254.79093940115703</v>
      </c>
    </row>
    <row r="177" spans="1:13" x14ac:dyDescent="0.2">
      <c r="A177" s="217">
        <v>72292</v>
      </c>
      <c r="B177" s="607">
        <v>72292</v>
      </c>
      <c r="C177" s="607" t="s">
        <v>1292</v>
      </c>
      <c r="D177" s="608" t="e">
        <f t="shared" si="2"/>
        <v>#N/A</v>
      </c>
      <c r="K177" s="201">
        <v>72360</v>
      </c>
      <c r="L177" t="s">
        <v>1293</v>
      </c>
      <c r="M177" s="122">
        <v>180.57489162872162</v>
      </c>
    </row>
    <row r="178" spans="1:13" x14ac:dyDescent="0.2">
      <c r="A178" s="217">
        <v>72293</v>
      </c>
      <c r="B178" s="607">
        <v>72293</v>
      </c>
      <c r="C178" s="607" t="s">
        <v>1294</v>
      </c>
      <c r="D178" s="608" t="e">
        <f t="shared" si="2"/>
        <v>#N/A</v>
      </c>
      <c r="K178" s="201">
        <v>72361</v>
      </c>
      <c r="L178" t="s">
        <v>1295</v>
      </c>
      <c r="M178" s="122">
        <v>197.41056999588884</v>
      </c>
    </row>
    <row r="179" spans="1:13" x14ac:dyDescent="0.2">
      <c r="A179" s="217">
        <v>72294</v>
      </c>
      <c r="B179" s="607">
        <v>72294</v>
      </c>
      <c r="C179" s="607" t="s">
        <v>1296</v>
      </c>
      <c r="D179" s="608" t="e">
        <f t="shared" si="2"/>
        <v>#N/A</v>
      </c>
      <c r="K179" s="201">
        <v>72362</v>
      </c>
      <c r="L179" t="s">
        <v>1297</v>
      </c>
      <c r="M179" s="122">
        <v>315.82067757088134</v>
      </c>
    </row>
    <row r="180" spans="1:13" x14ac:dyDescent="0.2">
      <c r="A180" s="217">
        <v>72295</v>
      </c>
      <c r="B180" s="607">
        <v>72295</v>
      </c>
      <c r="C180" s="607" t="s">
        <v>1298</v>
      </c>
      <c r="D180" s="608" t="e">
        <f t="shared" si="2"/>
        <v>#N/A</v>
      </c>
      <c r="K180" s="201">
        <v>72363</v>
      </c>
      <c r="L180" t="s">
        <v>1299</v>
      </c>
      <c r="M180" s="122">
        <v>421.80365156605541</v>
      </c>
    </row>
    <row r="181" spans="1:13" x14ac:dyDescent="0.2">
      <c r="A181" s="217">
        <v>72296</v>
      </c>
      <c r="B181" s="607">
        <v>72296</v>
      </c>
      <c r="C181" s="607" t="s">
        <v>1300</v>
      </c>
      <c r="D181" s="608" t="e">
        <f t="shared" si="2"/>
        <v>#N/A</v>
      </c>
      <c r="K181" s="201">
        <v>72364</v>
      </c>
      <c r="L181" t="s">
        <v>1301</v>
      </c>
      <c r="M181" s="122">
        <v>135.36705832142485</v>
      </c>
    </row>
    <row r="182" spans="1:13" x14ac:dyDescent="0.2">
      <c r="A182" s="217">
        <v>72297</v>
      </c>
      <c r="B182" s="607">
        <v>72297</v>
      </c>
      <c r="C182" s="607" t="s">
        <v>1186</v>
      </c>
      <c r="D182" s="608">
        <f t="shared" si="2"/>
        <v>195.93595225876652</v>
      </c>
      <c r="K182" s="201">
        <v>72365</v>
      </c>
      <c r="L182" t="s">
        <v>1302</v>
      </c>
      <c r="M182" s="122">
        <v>178.67605832142485</v>
      </c>
    </row>
    <row r="183" spans="1:13" x14ac:dyDescent="0.2">
      <c r="A183" s="217">
        <v>72298</v>
      </c>
      <c r="B183" s="607">
        <v>72298</v>
      </c>
      <c r="C183" s="607" t="s">
        <v>1188</v>
      </c>
      <c r="D183" s="608">
        <f t="shared" si="2"/>
        <v>199.03684256958192</v>
      </c>
      <c r="K183" s="201">
        <v>72366</v>
      </c>
      <c r="L183" t="s">
        <v>1303</v>
      </c>
      <c r="M183" s="122">
        <v>174.14830832142491</v>
      </c>
    </row>
    <row r="184" spans="1:13" x14ac:dyDescent="0.2">
      <c r="A184" s="217">
        <v>72299</v>
      </c>
      <c r="B184" s="607">
        <v>72299</v>
      </c>
      <c r="C184" s="607" t="s">
        <v>1304</v>
      </c>
      <c r="D184" s="608" t="e">
        <f t="shared" si="2"/>
        <v>#N/A</v>
      </c>
      <c r="K184" s="201">
        <v>72369</v>
      </c>
      <c r="L184" t="s">
        <v>1305</v>
      </c>
      <c r="M184" s="122" t="e">
        <v>#N/A</v>
      </c>
    </row>
    <row r="185" spans="1:13" x14ac:dyDescent="0.2">
      <c r="A185" s="217">
        <v>72300</v>
      </c>
      <c r="B185" s="607">
        <v>72300</v>
      </c>
      <c r="C185" s="607" t="s">
        <v>1190</v>
      </c>
      <c r="D185" s="608">
        <f t="shared" si="2"/>
        <v>323.17839876884733</v>
      </c>
      <c r="K185" s="201">
        <v>72370</v>
      </c>
      <c r="L185" t="s">
        <v>1306</v>
      </c>
      <c r="M185" s="122">
        <v>426.39717243236709</v>
      </c>
    </row>
    <row r="186" spans="1:13" x14ac:dyDescent="0.2">
      <c r="A186" s="217">
        <v>72301</v>
      </c>
      <c r="B186" s="607">
        <v>72301</v>
      </c>
      <c r="C186" s="607" t="s">
        <v>1192</v>
      </c>
      <c r="D186" s="608">
        <f t="shared" si="2"/>
        <v>285.54993759574995</v>
      </c>
      <c r="K186" s="201">
        <v>72371</v>
      </c>
      <c r="L186" t="s">
        <v>1307</v>
      </c>
      <c r="M186" s="122">
        <v>248.27841289683286</v>
      </c>
    </row>
    <row r="187" spans="1:13" x14ac:dyDescent="0.2">
      <c r="A187" s="217">
        <v>72302</v>
      </c>
      <c r="B187" s="607">
        <v>72302</v>
      </c>
      <c r="C187" s="607" t="s">
        <v>1194</v>
      </c>
      <c r="D187" s="608">
        <f t="shared" si="2"/>
        <v>260.29801173653379</v>
      </c>
      <c r="K187" s="201">
        <v>72372</v>
      </c>
      <c r="L187" t="s">
        <v>1308</v>
      </c>
      <c r="M187" s="122">
        <v>449.9687674588622</v>
      </c>
    </row>
    <row r="188" spans="1:13" x14ac:dyDescent="0.2">
      <c r="A188" s="217">
        <v>72303</v>
      </c>
      <c r="B188" s="607">
        <v>72303</v>
      </c>
      <c r="C188" s="607" t="s">
        <v>1196</v>
      </c>
      <c r="D188" s="608">
        <f t="shared" si="2"/>
        <v>228.06191070048237</v>
      </c>
      <c r="K188" s="201">
        <v>72373</v>
      </c>
      <c r="L188" t="s">
        <v>1309</v>
      </c>
      <c r="M188" s="122">
        <v>705.92464151616014</v>
      </c>
    </row>
    <row r="189" spans="1:13" x14ac:dyDescent="0.2">
      <c r="A189" s="217">
        <v>72304</v>
      </c>
      <c r="B189" s="607">
        <v>72304</v>
      </c>
      <c r="C189" s="607" t="s">
        <v>1198</v>
      </c>
      <c r="D189" s="608">
        <f t="shared" si="2"/>
        <v>190.46796121850807</v>
      </c>
      <c r="K189" s="201">
        <v>72375</v>
      </c>
      <c r="L189" t="s">
        <v>1310</v>
      </c>
      <c r="M189" s="122" t="e">
        <v>#N/A</v>
      </c>
    </row>
    <row r="190" spans="1:13" x14ac:dyDescent="0.2">
      <c r="A190" s="217">
        <v>72305</v>
      </c>
      <c r="B190" s="607">
        <v>72305</v>
      </c>
      <c r="C190" s="607" t="s">
        <v>1199</v>
      </c>
      <c r="D190" s="608">
        <f t="shared" si="2"/>
        <v>215.74696329061095</v>
      </c>
      <c r="K190" s="201">
        <v>72379</v>
      </c>
      <c r="L190" t="s">
        <v>1311</v>
      </c>
      <c r="M190" s="122">
        <v>608.71050755424972</v>
      </c>
    </row>
    <row r="191" spans="1:13" x14ac:dyDescent="0.2">
      <c r="A191" s="217">
        <v>72306</v>
      </c>
      <c r="B191" s="607">
        <v>72306</v>
      </c>
      <c r="C191" s="607" t="s">
        <v>1200</v>
      </c>
      <c r="D191" s="608">
        <f t="shared" si="2"/>
        <v>231.94619010370101</v>
      </c>
      <c r="K191" s="201">
        <v>72380</v>
      </c>
      <c r="L191" t="s">
        <v>1312</v>
      </c>
      <c r="M191" s="122">
        <v>190.18799842067273</v>
      </c>
    </row>
    <row r="192" spans="1:13" x14ac:dyDescent="0.2">
      <c r="A192" s="217">
        <v>72307</v>
      </c>
      <c r="B192" s="607">
        <v>72307</v>
      </c>
      <c r="C192" s="607" t="s">
        <v>1202</v>
      </c>
      <c r="D192" s="608">
        <f t="shared" si="2"/>
        <v>237.59921380863668</v>
      </c>
      <c r="K192" s="201">
        <v>72381</v>
      </c>
      <c r="L192" t="s">
        <v>1313</v>
      </c>
      <c r="M192" s="122">
        <v>226.61126501401631</v>
      </c>
    </row>
    <row r="193" spans="1:13" x14ac:dyDescent="0.2">
      <c r="A193" s="217">
        <v>72308</v>
      </c>
      <c r="B193" s="607">
        <v>72308</v>
      </c>
      <c r="C193" s="607" t="s">
        <v>1204</v>
      </c>
      <c r="D193" s="608">
        <f t="shared" si="2"/>
        <v>285.2633189888939</v>
      </c>
      <c r="K193" s="201">
        <v>72382</v>
      </c>
      <c r="L193" t="s">
        <v>1314</v>
      </c>
      <c r="M193" s="122">
        <v>202.89914560676746</v>
      </c>
    </row>
    <row r="194" spans="1:13" x14ac:dyDescent="0.2">
      <c r="A194" s="217">
        <v>72309</v>
      </c>
      <c r="B194" s="607">
        <v>72309</v>
      </c>
      <c r="C194" s="607" t="s">
        <v>1206</v>
      </c>
      <c r="D194" s="608">
        <f t="shared" si="2"/>
        <v>229.04423007885148</v>
      </c>
      <c r="K194" s="201">
        <v>72383</v>
      </c>
      <c r="L194" t="s">
        <v>1315</v>
      </c>
      <c r="M194" s="122">
        <v>178.99523531575653</v>
      </c>
    </row>
    <row r="195" spans="1:13" x14ac:dyDescent="0.2">
      <c r="A195" s="217">
        <v>72310</v>
      </c>
      <c r="B195" s="607">
        <v>72310</v>
      </c>
      <c r="C195" s="607" t="s">
        <v>1208</v>
      </c>
      <c r="D195" s="608">
        <f t="shared" ref="D195:D258" si="3">VLOOKUP(B195,K$2:M$435,3,0)</f>
        <v>246.98514616670548</v>
      </c>
      <c r="K195" s="201">
        <v>72384</v>
      </c>
      <c r="L195" t="s">
        <v>1316</v>
      </c>
      <c r="M195" s="122">
        <v>241.15910479803819</v>
      </c>
    </row>
    <row r="196" spans="1:13" x14ac:dyDescent="0.2">
      <c r="A196" s="217">
        <v>72311</v>
      </c>
      <c r="B196" s="607">
        <v>72311</v>
      </c>
      <c r="C196" s="607" t="s">
        <v>1210</v>
      </c>
      <c r="D196" s="608">
        <f t="shared" si="3"/>
        <v>252.10462142571834</v>
      </c>
      <c r="K196" s="201">
        <v>72385</v>
      </c>
      <c r="L196" t="s">
        <v>1317</v>
      </c>
      <c r="M196" s="122">
        <v>188.02165695491829</v>
      </c>
    </row>
    <row r="197" spans="1:13" x14ac:dyDescent="0.2">
      <c r="A197" s="217">
        <v>72312</v>
      </c>
      <c r="B197" s="607">
        <v>72312</v>
      </c>
      <c r="C197" s="607" t="s">
        <v>1212</v>
      </c>
      <c r="D197" s="608">
        <f t="shared" si="3"/>
        <v>215.28623318700582</v>
      </c>
      <c r="K197" s="201">
        <v>72386</v>
      </c>
      <c r="L197" t="s">
        <v>1318</v>
      </c>
      <c r="M197" s="122">
        <v>380.32903542442614</v>
      </c>
    </row>
    <row r="198" spans="1:13" x14ac:dyDescent="0.2">
      <c r="A198" s="217">
        <v>72313</v>
      </c>
      <c r="B198" s="607">
        <v>72313</v>
      </c>
      <c r="C198" s="607" t="s">
        <v>1214</v>
      </c>
      <c r="D198" s="608">
        <f t="shared" si="3"/>
        <v>270.15806225455952</v>
      </c>
      <c r="K198" s="201">
        <v>72387</v>
      </c>
      <c r="L198" t="s">
        <v>1319</v>
      </c>
      <c r="M198" s="122">
        <v>241.78573109352172</v>
      </c>
    </row>
    <row r="199" spans="1:13" x14ac:dyDescent="0.2">
      <c r="A199" s="217">
        <v>72314</v>
      </c>
      <c r="B199" s="607">
        <v>72314</v>
      </c>
      <c r="C199" s="607" t="s">
        <v>1216</v>
      </c>
      <c r="D199" s="608">
        <f t="shared" si="3"/>
        <v>241.5041622545595</v>
      </c>
      <c r="K199" s="201">
        <v>72390</v>
      </c>
      <c r="L199" t="s">
        <v>1320</v>
      </c>
      <c r="M199" s="122">
        <v>142.49050185629372</v>
      </c>
    </row>
    <row r="200" spans="1:13" x14ac:dyDescent="0.2">
      <c r="A200" s="217">
        <v>72315</v>
      </c>
      <c r="B200" s="607">
        <v>72315</v>
      </c>
      <c r="C200" s="607" t="s">
        <v>1218</v>
      </c>
      <c r="D200" s="608">
        <f t="shared" si="3"/>
        <v>165.18920966443088</v>
      </c>
      <c r="K200" s="201">
        <v>72391</v>
      </c>
      <c r="L200" t="s">
        <v>1321</v>
      </c>
      <c r="M200" s="122">
        <v>219.08150714009071</v>
      </c>
    </row>
    <row r="201" spans="1:13" x14ac:dyDescent="0.2">
      <c r="A201" s="217">
        <v>72316</v>
      </c>
      <c r="B201" s="607">
        <v>72316</v>
      </c>
      <c r="C201" s="607" t="s">
        <v>1220</v>
      </c>
      <c r="D201" s="608">
        <f t="shared" si="3"/>
        <v>273.00943854962378</v>
      </c>
      <c r="K201" s="201">
        <v>72392</v>
      </c>
      <c r="L201" t="s">
        <v>1322</v>
      </c>
      <c r="M201" s="122">
        <v>127.5474421797956</v>
      </c>
    </row>
    <row r="202" spans="1:13" x14ac:dyDescent="0.2">
      <c r="A202" s="217">
        <v>72317</v>
      </c>
      <c r="B202" s="607">
        <v>72317</v>
      </c>
      <c r="C202" s="607" t="s">
        <v>1222</v>
      </c>
      <c r="D202" s="608">
        <f t="shared" si="3"/>
        <v>414.09832945661282</v>
      </c>
      <c r="K202" s="201">
        <v>72393</v>
      </c>
      <c r="L202" t="s">
        <v>1323</v>
      </c>
      <c r="M202" s="122">
        <v>710.26081970029338</v>
      </c>
    </row>
    <row r="203" spans="1:13" x14ac:dyDescent="0.2">
      <c r="A203" s="217">
        <v>72318</v>
      </c>
      <c r="B203" s="607">
        <v>72318</v>
      </c>
      <c r="C203" s="607" t="s">
        <v>1224</v>
      </c>
      <c r="D203" s="608">
        <f t="shared" si="3"/>
        <v>167.0076210609968</v>
      </c>
      <c r="K203" s="201">
        <v>72394</v>
      </c>
      <c r="L203" t="s">
        <v>1324</v>
      </c>
      <c r="M203" s="122">
        <v>246.44383966181772</v>
      </c>
    </row>
    <row r="204" spans="1:13" x14ac:dyDescent="0.2">
      <c r="A204" s="217">
        <v>72319</v>
      </c>
      <c r="B204" s="607">
        <v>72319</v>
      </c>
      <c r="C204" s="607" t="s">
        <v>1226</v>
      </c>
      <c r="D204" s="608">
        <f t="shared" si="3"/>
        <v>558.46557406927616</v>
      </c>
      <c r="K204" s="201">
        <v>72395</v>
      </c>
      <c r="L204" t="s">
        <v>1325</v>
      </c>
      <c r="M204" s="122" t="e">
        <v>#N/A</v>
      </c>
    </row>
    <row r="205" spans="1:13" x14ac:dyDescent="0.2">
      <c r="A205" s="217">
        <v>72320</v>
      </c>
      <c r="B205" s="607">
        <v>72320</v>
      </c>
      <c r="C205" s="607" t="s">
        <v>1228</v>
      </c>
      <c r="D205" s="608">
        <f t="shared" si="3"/>
        <v>208.35369717370037</v>
      </c>
      <c r="K205" s="201">
        <v>72396</v>
      </c>
      <c r="L205" t="s">
        <v>1326</v>
      </c>
      <c r="M205" s="122">
        <v>292.95359738043373</v>
      </c>
    </row>
    <row r="206" spans="1:13" x14ac:dyDescent="0.2">
      <c r="A206" s="217">
        <v>72321</v>
      </c>
      <c r="B206" s="607">
        <v>72321</v>
      </c>
      <c r="C206" s="607" t="s">
        <v>1230</v>
      </c>
      <c r="D206" s="608">
        <f t="shared" si="3"/>
        <v>179.8321769321538</v>
      </c>
      <c r="K206" s="201">
        <v>72397</v>
      </c>
      <c r="L206" t="s">
        <v>1327</v>
      </c>
      <c r="M206" s="122">
        <v>381.74638861541223</v>
      </c>
    </row>
    <row r="207" spans="1:13" x14ac:dyDescent="0.2">
      <c r="A207" s="217">
        <v>72322</v>
      </c>
      <c r="B207" s="607">
        <v>72322</v>
      </c>
      <c r="C207" s="607" t="s">
        <v>1232</v>
      </c>
      <c r="D207" s="608">
        <f t="shared" si="3"/>
        <v>182.80331645294129</v>
      </c>
      <c r="K207" s="201">
        <v>72399</v>
      </c>
      <c r="L207" t="s">
        <v>1328</v>
      </c>
      <c r="M207" s="122">
        <v>231.12253653748729</v>
      </c>
    </row>
    <row r="208" spans="1:13" x14ac:dyDescent="0.2">
      <c r="A208" s="217">
        <v>72323</v>
      </c>
      <c r="B208" s="607">
        <v>72323</v>
      </c>
      <c r="C208" s="607" t="s">
        <v>1233</v>
      </c>
      <c r="D208" s="608">
        <f t="shared" si="3"/>
        <v>130.48405837319476</v>
      </c>
      <c r="K208" s="201">
        <v>72405</v>
      </c>
      <c r="L208" t="s">
        <v>1329</v>
      </c>
      <c r="M208" s="122">
        <v>152.46558584300124</v>
      </c>
    </row>
    <row r="209" spans="1:13" x14ac:dyDescent="0.2">
      <c r="A209" s="217">
        <v>72324</v>
      </c>
      <c r="B209" s="607">
        <v>72324</v>
      </c>
      <c r="C209" s="607" t="s">
        <v>1234</v>
      </c>
      <c r="D209" s="608">
        <f t="shared" si="3"/>
        <v>199.54347412314058</v>
      </c>
      <c r="K209" s="201">
        <v>72406</v>
      </c>
      <c r="L209" t="s">
        <v>1330</v>
      </c>
      <c r="M209" s="122">
        <v>181.96728804683005</v>
      </c>
    </row>
    <row r="210" spans="1:13" x14ac:dyDescent="0.2">
      <c r="A210" s="217">
        <v>72325</v>
      </c>
      <c r="B210" s="607">
        <v>72325</v>
      </c>
      <c r="C210" s="607" t="s">
        <v>1235</v>
      </c>
      <c r="D210" s="608">
        <f t="shared" si="3"/>
        <v>130.19838043086747</v>
      </c>
      <c r="K210" s="201">
        <v>72407</v>
      </c>
      <c r="L210" t="s">
        <v>1331</v>
      </c>
      <c r="M210" s="122">
        <v>385.43234077404969</v>
      </c>
    </row>
    <row r="211" spans="1:13" x14ac:dyDescent="0.2">
      <c r="A211" s="217">
        <v>72326</v>
      </c>
      <c r="B211" s="607">
        <v>72326</v>
      </c>
      <c r="C211" s="607" t="s">
        <v>1237</v>
      </c>
      <c r="D211" s="608">
        <f t="shared" si="3"/>
        <v>306.77468627312476</v>
      </c>
      <c r="K211" s="201">
        <v>72408</v>
      </c>
      <c r="L211" t="s">
        <v>1332</v>
      </c>
      <c r="M211" s="122">
        <v>191.23868005747028</v>
      </c>
    </row>
    <row r="212" spans="1:13" x14ac:dyDescent="0.2">
      <c r="A212" s="217">
        <v>72327</v>
      </c>
      <c r="B212" s="607">
        <v>72327</v>
      </c>
      <c r="C212" s="607" t="s">
        <v>1239</v>
      </c>
      <c r="D212" s="608">
        <f t="shared" si="3"/>
        <v>241.27378409846347</v>
      </c>
      <c r="K212" s="201">
        <v>72409</v>
      </c>
      <c r="L212" t="s">
        <v>1333</v>
      </c>
      <c r="M212" s="122">
        <v>256.75929298773258</v>
      </c>
    </row>
    <row r="213" spans="1:13" x14ac:dyDescent="0.2">
      <c r="A213" s="217">
        <v>72328</v>
      </c>
      <c r="B213" s="607">
        <v>72328</v>
      </c>
      <c r="C213" s="607" t="s">
        <v>1241</v>
      </c>
      <c r="D213" s="608">
        <f t="shared" si="3"/>
        <v>126.88200982373219</v>
      </c>
      <c r="K213" s="201">
        <v>72410</v>
      </c>
      <c r="L213" t="s">
        <v>1334</v>
      </c>
      <c r="M213" s="122">
        <v>208.68418005747031</v>
      </c>
    </row>
    <row r="214" spans="1:13" x14ac:dyDescent="0.2">
      <c r="A214" s="217">
        <v>72330</v>
      </c>
      <c r="B214" s="607">
        <v>72330</v>
      </c>
      <c r="C214" s="607" t="s">
        <v>1243</v>
      </c>
      <c r="D214" s="608">
        <f t="shared" si="3"/>
        <v>184.44710119298529</v>
      </c>
      <c r="K214" s="201">
        <v>72411</v>
      </c>
      <c r="L214" t="s">
        <v>1335</v>
      </c>
      <c r="M214" s="122">
        <v>283.52943762077672</v>
      </c>
    </row>
    <row r="215" spans="1:13" x14ac:dyDescent="0.2">
      <c r="A215" s="217">
        <v>72331</v>
      </c>
      <c r="B215" s="607">
        <v>72331</v>
      </c>
      <c r="C215" s="607" t="s">
        <v>1245</v>
      </c>
      <c r="D215" s="608">
        <f t="shared" si="3"/>
        <v>312.49221643455445</v>
      </c>
      <c r="K215" s="201">
        <v>72412</v>
      </c>
      <c r="L215" t="s">
        <v>1336</v>
      </c>
      <c r="M215" s="122">
        <v>402.95108225382086</v>
      </c>
    </row>
    <row r="216" spans="1:13" x14ac:dyDescent="0.2">
      <c r="A216" s="217">
        <v>72332</v>
      </c>
      <c r="B216" s="607">
        <v>72332</v>
      </c>
      <c r="C216" s="607" t="s">
        <v>1247</v>
      </c>
      <c r="D216" s="608">
        <f t="shared" si="3"/>
        <v>168.57442352774976</v>
      </c>
      <c r="K216" s="201">
        <v>72413</v>
      </c>
      <c r="L216" t="s">
        <v>1337</v>
      </c>
      <c r="M216" s="122">
        <v>315.82067757088134</v>
      </c>
    </row>
    <row r="217" spans="1:13" x14ac:dyDescent="0.2">
      <c r="A217" s="217">
        <v>72333</v>
      </c>
      <c r="B217" s="607">
        <v>72333</v>
      </c>
      <c r="C217" s="607" t="s">
        <v>1249</v>
      </c>
      <c r="D217" s="608">
        <f t="shared" si="3"/>
        <v>173.86988995839926</v>
      </c>
      <c r="K217" s="201">
        <v>72414</v>
      </c>
      <c r="L217" t="s">
        <v>1338</v>
      </c>
      <c r="M217" s="122" t="e">
        <v>#N/A</v>
      </c>
    </row>
    <row r="218" spans="1:13" x14ac:dyDescent="0.2">
      <c r="A218" s="217">
        <v>72334</v>
      </c>
      <c r="B218" s="607">
        <v>72334</v>
      </c>
      <c r="C218" s="607" t="s">
        <v>1251</v>
      </c>
      <c r="D218" s="608">
        <f t="shared" si="3"/>
        <v>675.72841563558177</v>
      </c>
      <c r="K218" s="201">
        <v>72415</v>
      </c>
      <c r="L218" t="s">
        <v>1339</v>
      </c>
      <c r="M218" s="122" t="e">
        <v>#N/A</v>
      </c>
    </row>
    <row r="219" spans="1:13" x14ac:dyDescent="0.2">
      <c r="A219" s="217">
        <v>72335</v>
      </c>
      <c r="B219" s="607">
        <v>72335</v>
      </c>
      <c r="C219" s="607" t="s">
        <v>1253</v>
      </c>
      <c r="D219" s="608">
        <f t="shared" si="3"/>
        <v>257.07354298773259</v>
      </c>
      <c r="K219" s="201">
        <v>72416</v>
      </c>
      <c r="L219" t="s">
        <v>1340</v>
      </c>
      <c r="M219" s="122">
        <v>551.8614031902589</v>
      </c>
    </row>
    <row r="220" spans="1:13" x14ac:dyDescent="0.2">
      <c r="A220" s="217">
        <v>72336</v>
      </c>
      <c r="B220" s="607">
        <v>72336</v>
      </c>
      <c r="C220" s="607" t="s">
        <v>1255</v>
      </c>
      <c r="D220" s="608">
        <f t="shared" si="3"/>
        <v>126.7426433815106</v>
      </c>
      <c r="K220" s="201">
        <v>72417</v>
      </c>
      <c r="L220" t="s">
        <v>1341</v>
      </c>
      <c r="M220" s="122">
        <v>269.71686865529966</v>
      </c>
    </row>
    <row r="221" spans="1:13" x14ac:dyDescent="0.2">
      <c r="A221" s="217">
        <v>72337</v>
      </c>
      <c r="B221" s="607">
        <v>72337</v>
      </c>
      <c r="C221" s="607" t="s">
        <v>1257</v>
      </c>
      <c r="D221" s="608">
        <f t="shared" si="3"/>
        <v>190.18427768631554</v>
      </c>
      <c r="K221" s="201">
        <v>72418</v>
      </c>
      <c r="L221" t="s">
        <v>1342</v>
      </c>
      <c r="M221" s="122">
        <v>341.24933384305501</v>
      </c>
    </row>
    <row r="222" spans="1:13" x14ac:dyDescent="0.2">
      <c r="A222" s="217">
        <v>72338</v>
      </c>
      <c r="B222" s="607">
        <v>72338</v>
      </c>
      <c r="C222" s="607" t="s">
        <v>1259</v>
      </c>
      <c r="D222" s="608">
        <f t="shared" si="3"/>
        <v>319.01964876884728</v>
      </c>
      <c r="K222" s="201">
        <v>72419</v>
      </c>
      <c r="L222" t="s">
        <v>1343</v>
      </c>
      <c r="M222" s="122">
        <v>317.70528254874318</v>
      </c>
    </row>
    <row r="223" spans="1:13" x14ac:dyDescent="0.2">
      <c r="A223" s="217">
        <v>72340</v>
      </c>
      <c r="B223" s="607">
        <v>72340</v>
      </c>
      <c r="C223" s="607" t="s">
        <v>1261</v>
      </c>
      <c r="D223" s="608">
        <f t="shared" si="3"/>
        <v>401.68533225382089</v>
      </c>
      <c r="K223" s="201">
        <v>72420</v>
      </c>
      <c r="L223" t="s">
        <v>1344</v>
      </c>
      <c r="M223" s="122">
        <v>324.7148136302867</v>
      </c>
    </row>
    <row r="224" spans="1:13" x14ac:dyDescent="0.2">
      <c r="A224" s="217">
        <v>72341</v>
      </c>
      <c r="B224" s="607">
        <v>72341</v>
      </c>
      <c r="C224" s="607" t="s">
        <v>1263</v>
      </c>
      <c r="D224" s="608">
        <f t="shared" si="3"/>
        <v>630.20406580124529</v>
      </c>
      <c r="K224" s="201">
        <v>72421</v>
      </c>
      <c r="L224" t="s">
        <v>1345</v>
      </c>
      <c r="M224" s="122">
        <v>279.55814455658594</v>
      </c>
    </row>
    <row r="225" spans="1:13" x14ac:dyDescent="0.2">
      <c r="A225" s="217">
        <v>72342</v>
      </c>
      <c r="B225" s="607">
        <v>72342</v>
      </c>
      <c r="C225" s="607" t="s">
        <v>1265</v>
      </c>
      <c r="D225" s="608">
        <f t="shared" si="3"/>
        <v>186.27667858142215</v>
      </c>
      <c r="K225" s="201">
        <v>72422</v>
      </c>
      <c r="L225" t="s">
        <v>1346</v>
      </c>
      <c r="M225" s="122">
        <v>331.33558384305508</v>
      </c>
    </row>
    <row r="226" spans="1:13" x14ac:dyDescent="0.2">
      <c r="A226" s="217">
        <v>72343</v>
      </c>
      <c r="B226" s="607">
        <v>72343</v>
      </c>
      <c r="C226" s="607" t="s">
        <v>1267</v>
      </c>
      <c r="D226" s="608">
        <f t="shared" si="3"/>
        <v>186.49546881434952</v>
      </c>
      <c r="K226" s="201">
        <v>72423</v>
      </c>
      <c r="L226" t="s">
        <v>1347</v>
      </c>
      <c r="M226" s="122">
        <v>402.12914077404969</v>
      </c>
    </row>
    <row r="227" spans="1:13" x14ac:dyDescent="0.2">
      <c r="A227" s="217">
        <v>72344</v>
      </c>
      <c r="B227" s="607">
        <v>72344</v>
      </c>
      <c r="C227" s="607" t="s">
        <v>1268</v>
      </c>
      <c r="D227" s="608">
        <f t="shared" si="3"/>
        <v>439.20702786111968</v>
      </c>
      <c r="K227" s="201">
        <v>72425</v>
      </c>
      <c r="L227" t="s">
        <v>1348</v>
      </c>
      <c r="M227" s="122">
        <v>277.91234392466652</v>
      </c>
    </row>
    <row r="228" spans="1:13" x14ac:dyDescent="0.2">
      <c r="A228" s="217">
        <v>72345</v>
      </c>
      <c r="B228" s="607">
        <v>72345</v>
      </c>
      <c r="C228" s="607" t="s">
        <v>1269</v>
      </c>
      <c r="D228" s="608">
        <f t="shared" si="3"/>
        <v>192.17284955640343</v>
      </c>
      <c r="K228" s="201">
        <v>72426</v>
      </c>
      <c r="L228" t="s">
        <v>1349</v>
      </c>
      <c r="M228" s="122">
        <v>207.72601288421177</v>
      </c>
    </row>
    <row r="229" spans="1:13" x14ac:dyDescent="0.2">
      <c r="A229" s="217">
        <v>72346</v>
      </c>
      <c r="B229" s="607">
        <v>72346</v>
      </c>
      <c r="C229" s="607" t="s">
        <v>1270</v>
      </c>
      <c r="D229" s="608">
        <f t="shared" si="3"/>
        <v>220.91686298184504</v>
      </c>
      <c r="K229" s="201">
        <v>72427</v>
      </c>
      <c r="L229" t="s">
        <v>1350</v>
      </c>
      <c r="M229" s="122">
        <v>243.25612556393463</v>
      </c>
    </row>
    <row r="230" spans="1:13" x14ac:dyDescent="0.2">
      <c r="A230" s="217">
        <v>72347</v>
      </c>
      <c r="B230" s="607">
        <v>72347</v>
      </c>
      <c r="C230" s="607" t="s">
        <v>1272</v>
      </c>
      <c r="D230" s="608">
        <f t="shared" si="3"/>
        <v>226.03456909609827</v>
      </c>
      <c r="K230" s="201">
        <v>72428</v>
      </c>
      <c r="L230" t="s">
        <v>1351</v>
      </c>
      <c r="M230" s="122">
        <v>203.44227311998816</v>
      </c>
    </row>
    <row r="231" spans="1:13" x14ac:dyDescent="0.2">
      <c r="A231" s="217">
        <v>72348</v>
      </c>
      <c r="B231" s="607">
        <v>72348</v>
      </c>
      <c r="C231" s="607" t="s">
        <v>1274</v>
      </c>
      <c r="D231" s="608">
        <f t="shared" si="3"/>
        <v>157.99300185629372</v>
      </c>
      <c r="K231" s="201">
        <v>72429</v>
      </c>
      <c r="L231" t="s">
        <v>1352</v>
      </c>
      <c r="M231" s="122">
        <v>244.51699881644672</v>
      </c>
    </row>
    <row r="232" spans="1:13" x14ac:dyDescent="0.2">
      <c r="A232" s="217">
        <v>72349</v>
      </c>
      <c r="B232" s="607">
        <v>72349</v>
      </c>
      <c r="C232" s="607" t="s">
        <v>1276</v>
      </c>
      <c r="D232" s="608">
        <f t="shared" si="3"/>
        <v>314.31456239403911</v>
      </c>
      <c r="K232" s="201">
        <v>72431</v>
      </c>
      <c r="L232" t="s">
        <v>1353</v>
      </c>
      <c r="M232" s="122">
        <v>297.61393629481404</v>
      </c>
    </row>
    <row r="233" spans="1:13" x14ac:dyDescent="0.2">
      <c r="A233" s="217">
        <v>72351</v>
      </c>
      <c r="B233" s="607">
        <v>72351</v>
      </c>
      <c r="C233" s="607" t="s">
        <v>1278</v>
      </c>
      <c r="D233" s="608">
        <f t="shared" si="3"/>
        <v>371.03031803341275</v>
      </c>
      <c r="K233" s="201">
        <v>72432</v>
      </c>
      <c r="L233" t="s">
        <v>1354</v>
      </c>
      <c r="M233" s="122">
        <v>220.47379588848037</v>
      </c>
    </row>
    <row r="234" spans="1:13" x14ac:dyDescent="0.2">
      <c r="A234" s="217">
        <v>72352</v>
      </c>
      <c r="B234" s="607">
        <v>72352</v>
      </c>
      <c r="C234" s="607" t="s">
        <v>1280</v>
      </c>
      <c r="D234" s="608">
        <f t="shared" si="3"/>
        <v>355.18300073230353</v>
      </c>
      <c r="K234" s="201">
        <v>72433</v>
      </c>
      <c r="L234" t="s">
        <v>1355</v>
      </c>
      <c r="M234" s="122">
        <v>320.77242621320261</v>
      </c>
    </row>
    <row r="235" spans="1:13" x14ac:dyDescent="0.2">
      <c r="A235" s="217">
        <v>72353</v>
      </c>
      <c r="B235" s="607">
        <v>72353</v>
      </c>
      <c r="C235" s="607" t="s">
        <v>1282</v>
      </c>
      <c r="D235" s="608">
        <f t="shared" si="3"/>
        <v>343.89388722655269</v>
      </c>
      <c r="K235" s="201">
        <v>72434</v>
      </c>
      <c r="L235" t="s">
        <v>1356</v>
      </c>
      <c r="M235" s="122">
        <v>308.55034287986928</v>
      </c>
    </row>
    <row r="236" spans="1:13" x14ac:dyDescent="0.2">
      <c r="A236" s="217">
        <v>72354</v>
      </c>
      <c r="B236" s="607">
        <v>72354</v>
      </c>
      <c r="C236" s="607" t="s">
        <v>1284</v>
      </c>
      <c r="D236" s="608">
        <f t="shared" si="3"/>
        <v>199.21528455872223</v>
      </c>
      <c r="K236" s="201">
        <v>72436</v>
      </c>
      <c r="L236" t="s">
        <v>1357</v>
      </c>
      <c r="M236" s="122">
        <v>253.88537769211385</v>
      </c>
    </row>
    <row r="237" spans="1:13" x14ac:dyDescent="0.2">
      <c r="A237" s="217">
        <v>72356</v>
      </c>
      <c r="B237" s="607">
        <v>72356</v>
      </c>
      <c r="C237" s="607" t="s">
        <v>1286</v>
      </c>
      <c r="D237" s="608">
        <f t="shared" si="3"/>
        <v>326.83182065235582</v>
      </c>
      <c r="K237" s="201">
        <v>72437</v>
      </c>
      <c r="L237" t="s">
        <v>1358</v>
      </c>
      <c r="M237" s="122">
        <v>259.72640359340011</v>
      </c>
    </row>
    <row r="238" spans="1:13" x14ac:dyDescent="0.2">
      <c r="A238" s="217">
        <v>72357</v>
      </c>
      <c r="B238" s="607">
        <v>72357</v>
      </c>
      <c r="C238" s="607" t="s">
        <v>1288</v>
      </c>
      <c r="D238" s="608">
        <f t="shared" si="3"/>
        <v>338.94357065235579</v>
      </c>
      <c r="K238" s="201">
        <v>72438</v>
      </c>
      <c r="L238" t="s">
        <v>1359</v>
      </c>
      <c r="M238" s="122">
        <v>276.78835296148071</v>
      </c>
    </row>
    <row r="239" spans="1:13" x14ac:dyDescent="0.2">
      <c r="A239" s="217">
        <v>72358</v>
      </c>
      <c r="B239" s="607">
        <v>72358</v>
      </c>
      <c r="C239" s="607" t="s">
        <v>1290</v>
      </c>
      <c r="D239" s="608">
        <f t="shared" si="3"/>
        <v>232.56093940115701</v>
      </c>
      <c r="K239" s="201">
        <v>72440</v>
      </c>
      <c r="L239" t="s">
        <v>1360</v>
      </c>
      <c r="M239" s="122">
        <v>257.0971271326722</v>
      </c>
    </row>
    <row r="240" spans="1:13" x14ac:dyDescent="0.2">
      <c r="A240" s="217">
        <v>72359</v>
      </c>
      <c r="B240" s="607">
        <v>72359</v>
      </c>
      <c r="C240" s="607" t="s">
        <v>1291</v>
      </c>
      <c r="D240" s="608">
        <f t="shared" si="3"/>
        <v>254.79093940115703</v>
      </c>
      <c r="K240" s="201">
        <v>72441</v>
      </c>
      <c r="L240" t="s">
        <v>1361</v>
      </c>
      <c r="M240" s="122">
        <v>206.60202192102597</v>
      </c>
    </row>
    <row r="241" spans="1:13" x14ac:dyDescent="0.2">
      <c r="A241" s="217">
        <v>72360</v>
      </c>
      <c r="B241" s="607">
        <v>72360</v>
      </c>
      <c r="C241" s="607" t="s">
        <v>1293</v>
      </c>
      <c r="D241" s="608">
        <f t="shared" si="3"/>
        <v>180.57489162872162</v>
      </c>
      <c r="K241" s="201">
        <v>72442</v>
      </c>
      <c r="L241" t="s">
        <v>1362</v>
      </c>
      <c r="M241" s="122">
        <v>211.19653795944257</v>
      </c>
    </row>
    <row r="242" spans="1:13" x14ac:dyDescent="0.2">
      <c r="A242" s="217">
        <v>72361</v>
      </c>
      <c r="B242" s="607">
        <v>72361</v>
      </c>
      <c r="C242" s="607" t="s">
        <v>1295</v>
      </c>
      <c r="D242" s="608">
        <f t="shared" si="3"/>
        <v>197.41056999588884</v>
      </c>
      <c r="K242" s="201">
        <v>72443</v>
      </c>
      <c r="L242" t="s">
        <v>1363</v>
      </c>
      <c r="M242" s="122">
        <v>369.08376040991214</v>
      </c>
    </row>
    <row r="243" spans="1:13" x14ac:dyDescent="0.2">
      <c r="A243" s="217">
        <v>72362</v>
      </c>
      <c r="B243" s="607">
        <v>72362</v>
      </c>
      <c r="C243" s="607" t="s">
        <v>1297</v>
      </c>
      <c r="D243" s="608">
        <f t="shared" si="3"/>
        <v>315.82067757088134</v>
      </c>
      <c r="K243" s="201">
        <v>72444</v>
      </c>
      <c r="L243" t="s">
        <v>1364</v>
      </c>
      <c r="M243" s="122">
        <v>330.21134287986928</v>
      </c>
    </row>
    <row r="244" spans="1:13" x14ac:dyDescent="0.2">
      <c r="A244" s="217">
        <v>72363</v>
      </c>
      <c r="B244" s="607">
        <v>72363</v>
      </c>
      <c r="C244" s="607" t="s">
        <v>1299</v>
      </c>
      <c r="D244" s="608">
        <f t="shared" si="3"/>
        <v>421.80365156605541</v>
      </c>
      <c r="K244" s="201">
        <v>72445</v>
      </c>
      <c r="L244" t="s">
        <v>1365</v>
      </c>
      <c r="M244" s="122">
        <v>275.54637769211388</v>
      </c>
    </row>
    <row r="245" spans="1:13" x14ac:dyDescent="0.2">
      <c r="A245" s="217">
        <v>72364</v>
      </c>
      <c r="B245" s="607">
        <v>72364</v>
      </c>
      <c r="C245" s="607" t="s">
        <v>1301</v>
      </c>
      <c r="D245" s="608">
        <f t="shared" si="3"/>
        <v>135.36705832142485</v>
      </c>
      <c r="K245" s="201">
        <v>72446</v>
      </c>
      <c r="L245" t="s">
        <v>1366</v>
      </c>
      <c r="M245" s="122">
        <v>281.38740359340011</v>
      </c>
    </row>
    <row r="246" spans="1:13" x14ac:dyDescent="0.2">
      <c r="A246" s="217">
        <v>72365</v>
      </c>
      <c r="B246" s="607">
        <v>72365</v>
      </c>
      <c r="C246" s="607" t="s">
        <v>1302</v>
      </c>
      <c r="D246" s="608">
        <f t="shared" si="3"/>
        <v>178.67605832142485</v>
      </c>
      <c r="K246" s="201">
        <v>72447</v>
      </c>
      <c r="L246" t="s">
        <v>1367</v>
      </c>
      <c r="M246" s="122">
        <v>399.93752556393463</v>
      </c>
    </row>
    <row r="247" spans="1:13" x14ac:dyDescent="0.2">
      <c r="A247" s="217">
        <v>72366</v>
      </c>
      <c r="B247" s="607">
        <v>72366</v>
      </c>
      <c r="C247" s="607" t="s">
        <v>1303</v>
      </c>
      <c r="D247" s="608">
        <f t="shared" si="3"/>
        <v>174.14830832142491</v>
      </c>
      <c r="K247" s="201">
        <v>72450</v>
      </c>
      <c r="L247" t="s">
        <v>1368</v>
      </c>
      <c r="M247" s="122">
        <v>347.05839143455444</v>
      </c>
    </row>
    <row r="248" spans="1:13" x14ac:dyDescent="0.2">
      <c r="A248" s="217">
        <v>72369</v>
      </c>
      <c r="B248" s="607">
        <v>72369</v>
      </c>
      <c r="C248" s="607" t="s">
        <v>1305</v>
      </c>
      <c r="D248" s="608" t="e">
        <f t="shared" si="3"/>
        <v>#N/A</v>
      </c>
      <c r="K248" s="201">
        <v>72451</v>
      </c>
      <c r="L248" t="s">
        <v>1369</v>
      </c>
      <c r="M248" s="122">
        <v>200.62974159931898</v>
      </c>
    </row>
    <row r="249" spans="1:13" x14ac:dyDescent="0.2">
      <c r="A249" s="217">
        <v>72370</v>
      </c>
      <c r="B249" s="607">
        <v>72370</v>
      </c>
      <c r="C249" s="607" t="s">
        <v>1306</v>
      </c>
      <c r="D249" s="608">
        <f t="shared" si="3"/>
        <v>426.39717243236709</v>
      </c>
      <c r="K249" s="201">
        <v>72452</v>
      </c>
      <c r="L249" t="s">
        <v>1370</v>
      </c>
      <c r="M249" s="122">
        <v>394.09339881644667</v>
      </c>
    </row>
    <row r="250" spans="1:13" x14ac:dyDescent="0.2">
      <c r="A250" s="217">
        <v>72371</v>
      </c>
      <c r="B250" s="607">
        <v>72371</v>
      </c>
      <c r="C250" s="607" t="s">
        <v>1307</v>
      </c>
      <c r="D250" s="608">
        <f t="shared" si="3"/>
        <v>248.27841289683286</v>
      </c>
      <c r="K250" s="201">
        <v>72453</v>
      </c>
      <c r="L250" t="s">
        <v>1371</v>
      </c>
      <c r="M250" s="122">
        <v>330.85</v>
      </c>
    </row>
    <row r="251" spans="1:13" x14ac:dyDescent="0.2">
      <c r="A251" s="217">
        <v>72372</v>
      </c>
      <c r="B251" s="607">
        <v>72372</v>
      </c>
      <c r="C251" s="607" t="s">
        <v>1308</v>
      </c>
      <c r="D251" s="608">
        <f t="shared" si="3"/>
        <v>449.9687674588622</v>
      </c>
      <c r="K251" s="201">
        <v>72454</v>
      </c>
      <c r="L251" t="s">
        <v>1372</v>
      </c>
      <c r="M251" s="122">
        <v>445.36213074148662</v>
      </c>
    </row>
    <row r="252" spans="1:13" x14ac:dyDescent="0.2">
      <c r="A252" s="217">
        <v>72373</v>
      </c>
      <c r="B252" s="607">
        <v>72373</v>
      </c>
      <c r="C252" s="607" t="s">
        <v>1309</v>
      </c>
      <c r="D252" s="608">
        <f t="shared" si="3"/>
        <v>705.92464151616014</v>
      </c>
      <c r="K252" s="201">
        <v>72455</v>
      </c>
      <c r="L252" t="s">
        <v>1373</v>
      </c>
      <c r="M252" s="122">
        <v>849.44819580532135</v>
      </c>
    </row>
    <row r="253" spans="1:13" x14ac:dyDescent="0.2">
      <c r="A253" s="217">
        <v>72375</v>
      </c>
      <c r="B253" s="607">
        <v>72375</v>
      </c>
      <c r="C253" s="607" t="s">
        <v>1310</v>
      </c>
      <c r="D253" s="608" t="e">
        <f t="shared" si="3"/>
        <v>#N/A</v>
      </c>
      <c r="K253" s="201">
        <v>72456</v>
      </c>
      <c r="L253" t="s">
        <v>1374</v>
      </c>
      <c r="M253" s="122">
        <v>711.45084209663673</v>
      </c>
    </row>
    <row r="254" spans="1:13" x14ac:dyDescent="0.2">
      <c r="A254" s="217">
        <v>72379</v>
      </c>
      <c r="B254" s="607">
        <v>72379</v>
      </c>
      <c r="C254" s="607" t="s">
        <v>1311</v>
      </c>
      <c r="D254" s="608">
        <f t="shared" si="3"/>
        <v>608.71050755424972</v>
      </c>
      <c r="K254" s="201">
        <v>72457</v>
      </c>
      <c r="L254" t="s">
        <v>1375</v>
      </c>
      <c r="M254" s="122">
        <v>585.05398900919033</v>
      </c>
    </row>
    <row r="255" spans="1:13" x14ac:dyDescent="0.2">
      <c r="A255" s="217">
        <v>72380</v>
      </c>
      <c r="B255" s="607">
        <v>72380</v>
      </c>
      <c r="C255" s="607" t="s">
        <v>1312</v>
      </c>
      <c r="D255" s="608">
        <f t="shared" si="3"/>
        <v>190.18799842067273</v>
      </c>
      <c r="K255" s="201">
        <v>72458</v>
      </c>
      <c r="L255" t="s">
        <v>1376</v>
      </c>
      <c r="M255" s="122">
        <v>501.50967715672249</v>
      </c>
    </row>
    <row r="256" spans="1:13" x14ac:dyDescent="0.2">
      <c r="A256" s="217">
        <v>72381</v>
      </c>
      <c r="B256" s="607">
        <v>72381</v>
      </c>
      <c r="C256" s="607" t="s">
        <v>1313</v>
      </c>
      <c r="D256" s="608">
        <f t="shared" si="3"/>
        <v>226.61126501401631</v>
      </c>
      <c r="K256" s="201">
        <v>72459</v>
      </c>
      <c r="L256" t="s">
        <v>1377</v>
      </c>
      <c r="M256" s="122">
        <v>578.3427668376238</v>
      </c>
    </row>
    <row r="257" spans="1:13" x14ac:dyDescent="0.2">
      <c r="A257" s="217">
        <v>72382</v>
      </c>
      <c r="B257" s="607">
        <v>72382</v>
      </c>
      <c r="C257" s="607" t="s">
        <v>1314</v>
      </c>
      <c r="D257" s="608">
        <f t="shared" si="3"/>
        <v>202.89914560676746</v>
      </c>
      <c r="K257" s="201">
        <v>72461</v>
      </c>
      <c r="L257" t="s">
        <v>1378</v>
      </c>
      <c r="M257" s="122">
        <v>452.40638074148666</v>
      </c>
    </row>
    <row r="258" spans="1:13" x14ac:dyDescent="0.2">
      <c r="A258" s="217">
        <v>72383</v>
      </c>
      <c r="B258" s="607">
        <v>72383</v>
      </c>
      <c r="C258" s="607" t="s">
        <v>1315</v>
      </c>
      <c r="D258" s="608">
        <f t="shared" si="3"/>
        <v>178.99523531575653</v>
      </c>
      <c r="K258" s="201">
        <v>72462</v>
      </c>
      <c r="L258" t="s">
        <v>1379</v>
      </c>
      <c r="M258" s="122">
        <v>718.45059209663668</v>
      </c>
    </row>
    <row r="259" spans="1:13" x14ac:dyDescent="0.2">
      <c r="A259" s="217">
        <v>72384</v>
      </c>
      <c r="B259" s="607">
        <v>72384</v>
      </c>
      <c r="C259" s="607" t="s">
        <v>1316</v>
      </c>
      <c r="D259" s="608">
        <f t="shared" ref="D259:D322" si="4">VLOOKUP(B259,K$2:M$435,3,0)</f>
        <v>241.15910479803819</v>
      </c>
      <c r="K259" s="201">
        <v>72463</v>
      </c>
      <c r="L259" t="s">
        <v>1380</v>
      </c>
      <c r="M259" s="122">
        <v>578.3427668376238</v>
      </c>
    </row>
    <row r="260" spans="1:13" x14ac:dyDescent="0.2">
      <c r="A260" s="217">
        <v>72385</v>
      </c>
      <c r="B260" s="607">
        <v>72385</v>
      </c>
      <c r="C260" s="607" t="s">
        <v>1317</v>
      </c>
      <c r="D260" s="608">
        <f t="shared" si="4"/>
        <v>188.02165695491829</v>
      </c>
      <c r="K260" s="201">
        <v>72464</v>
      </c>
      <c r="L260" t="s">
        <v>1381</v>
      </c>
      <c r="M260" s="122">
        <v>856.44819580532146</v>
      </c>
    </row>
    <row r="261" spans="1:13" x14ac:dyDescent="0.2">
      <c r="A261" s="217">
        <v>72386</v>
      </c>
      <c r="B261" s="607">
        <v>72386</v>
      </c>
      <c r="C261" s="607" t="s">
        <v>1318</v>
      </c>
      <c r="D261" s="608">
        <f t="shared" si="4"/>
        <v>380.32903542442614</v>
      </c>
      <c r="K261" s="201">
        <v>72465</v>
      </c>
      <c r="L261" t="s">
        <v>1382</v>
      </c>
      <c r="M261" s="122">
        <v>508.55392715672252</v>
      </c>
    </row>
    <row r="262" spans="1:13" x14ac:dyDescent="0.2">
      <c r="A262" s="217">
        <v>72387</v>
      </c>
      <c r="B262" s="607">
        <v>72387</v>
      </c>
      <c r="C262" s="607" t="s">
        <v>1319</v>
      </c>
      <c r="D262" s="608">
        <f t="shared" si="4"/>
        <v>241.78573109352172</v>
      </c>
      <c r="K262" s="201">
        <v>72466</v>
      </c>
      <c r="L262" t="s">
        <v>1383</v>
      </c>
      <c r="M262" s="122">
        <v>361.54891291206479</v>
      </c>
    </row>
    <row r="263" spans="1:13" x14ac:dyDescent="0.2">
      <c r="A263" s="217">
        <v>72390</v>
      </c>
      <c r="B263" s="607">
        <v>72390</v>
      </c>
      <c r="C263" s="607" t="s">
        <v>1320</v>
      </c>
      <c r="D263" s="608">
        <f t="shared" si="4"/>
        <v>142.49050185629372</v>
      </c>
      <c r="K263" s="201">
        <v>72467</v>
      </c>
      <c r="L263" t="s">
        <v>1384</v>
      </c>
      <c r="M263" s="122">
        <v>528.61343627312488</v>
      </c>
    </row>
    <row r="264" spans="1:13" x14ac:dyDescent="0.2">
      <c r="A264" s="217">
        <v>72391</v>
      </c>
      <c r="B264" s="607">
        <v>72391</v>
      </c>
      <c r="C264" s="607" t="s">
        <v>1321</v>
      </c>
      <c r="D264" s="608">
        <f t="shared" si="4"/>
        <v>219.08150714009071</v>
      </c>
      <c r="K264" s="201">
        <v>72470</v>
      </c>
      <c r="L264" t="s">
        <v>1385</v>
      </c>
      <c r="M264" s="122">
        <v>220.32458971358761</v>
      </c>
    </row>
    <row r="265" spans="1:13" x14ac:dyDescent="0.2">
      <c r="A265" s="217">
        <v>72392</v>
      </c>
      <c r="B265" s="607">
        <v>72392</v>
      </c>
      <c r="C265" s="607" t="s">
        <v>1322</v>
      </c>
      <c r="D265" s="608">
        <f t="shared" si="4"/>
        <v>127.5474421797956</v>
      </c>
      <c r="K265" s="201">
        <v>72471</v>
      </c>
      <c r="L265" t="s">
        <v>1386</v>
      </c>
      <c r="M265" s="122">
        <v>330.45019811998822</v>
      </c>
    </row>
    <row r="266" spans="1:13" x14ac:dyDescent="0.2">
      <c r="A266" s="217">
        <v>72393</v>
      </c>
      <c r="B266" s="607">
        <v>72393</v>
      </c>
      <c r="C266" s="607" t="s">
        <v>1323</v>
      </c>
      <c r="D266" s="608">
        <f t="shared" si="4"/>
        <v>710.26081970029338</v>
      </c>
      <c r="K266" s="201">
        <v>72472</v>
      </c>
      <c r="L266" t="s">
        <v>1387</v>
      </c>
      <c r="M266" s="122">
        <v>250.89570795558421</v>
      </c>
    </row>
    <row r="267" spans="1:13" x14ac:dyDescent="0.2">
      <c r="A267" s="217">
        <v>72394</v>
      </c>
      <c r="B267" s="607">
        <v>72394</v>
      </c>
      <c r="C267" s="607" t="s">
        <v>1324</v>
      </c>
      <c r="D267" s="608">
        <f t="shared" si="4"/>
        <v>246.44383966181772</v>
      </c>
      <c r="K267" s="201">
        <v>72473</v>
      </c>
      <c r="L267" t="s">
        <v>1388</v>
      </c>
      <c r="M267" s="122">
        <v>449.60211291206474</v>
      </c>
    </row>
    <row r="268" spans="1:13" x14ac:dyDescent="0.2">
      <c r="A268" s="217">
        <v>72395</v>
      </c>
      <c r="B268" s="607">
        <v>72395</v>
      </c>
      <c r="C268" s="607" t="s">
        <v>1325</v>
      </c>
      <c r="D268" s="608" t="e">
        <f t="shared" si="4"/>
        <v>#N/A</v>
      </c>
      <c r="K268" s="201">
        <v>72474</v>
      </c>
      <c r="L268" t="s">
        <v>1389</v>
      </c>
      <c r="M268" s="122">
        <v>400.95411291206489</v>
      </c>
    </row>
    <row r="269" spans="1:13" x14ac:dyDescent="0.2">
      <c r="A269" s="217">
        <v>72396</v>
      </c>
      <c r="B269" s="607">
        <v>72396</v>
      </c>
      <c r="C269" s="607" t="s">
        <v>1326</v>
      </c>
      <c r="D269" s="608">
        <f t="shared" si="4"/>
        <v>292.95359738043373</v>
      </c>
      <c r="K269" s="201">
        <v>72475</v>
      </c>
      <c r="L269" t="s">
        <v>1390</v>
      </c>
      <c r="M269" s="122">
        <v>410.79731291206485</v>
      </c>
    </row>
    <row r="270" spans="1:13" x14ac:dyDescent="0.2">
      <c r="A270" s="217">
        <v>72397</v>
      </c>
      <c r="B270" s="607">
        <v>72397</v>
      </c>
      <c r="C270" s="607" t="s">
        <v>1327</v>
      </c>
      <c r="D270" s="608">
        <f t="shared" si="4"/>
        <v>381.74638861541223</v>
      </c>
      <c r="K270" s="201">
        <v>72476</v>
      </c>
      <c r="L270" t="s">
        <v>1391</v>
      </c>
      <c r="M270" s="122">
        <v>280.27921046600557</v>
      </c>
    </row>
    <row r="271" spans="1:13" x14ac:dyDescent="0.2">
      <c r="A271" s="217">
        <v>72399</v>
      </c>
      <c r="B271" s="607">
        <v>72399</v>
      </c>
      <c r="C271" s="607" t="s">
        <v>1328</v>
      </c>
      <c r="D271" s="608">
        <f t="shared" si="4"/>
        <v>231.12253653748729</v>
      </c>
      <c r="K271" s="201">
        <v>72477</v>
      </c>
      <c r="L271" t="s">
        <v>1392</v>
      </c>
      <c r="M271" s="122">
        <v>337.98821305613416</v>
      </c>
    </row>
    <row r="272" spans="1:13" x14ac:dyDescent="0.2">
      <c r="A272" s="217">
        <v>72405</v>
      </c>
      <c r="B272" s="607">
        <v>72405</v>
      </c>
      <c r="C272" s="607" t="s">
        <v>1329</v>
      </c>
      <c r="D272" s="608">
        <f t="shared" si="4"/>
        <v>152.46558584300124</v>
      </c>
      <c r="K272" s="201">
        <v>72478</v>
      </c>
      <c r="L272" t="s">
        <v>1393</v>
      </c>
      <c r="M272" s="122">
        <v>309.29671046600555</v>
      </c>
    </row>
    <row r="273" spans="1:13" x14ac:dyDescent="0.2">
      <c r="A273" s="217">
        <v>72406</v>
      </c>
      <c r="B273" s="607">
        <v>72406</v>
      </c>
      <c r="C273" s="607" t="s">
        <v>1330</v>
      </c>
      <c r="D273" s="608">
        <f t="shared" si="4"/>
        <v>181.96728804683005</v>
      </c>
      <c r="K273" s="201">
        <v>72479</v>
      </c>
      <c r="L273" t="s">
        <v>1394</v>
      </c>
      <c r="M273" s="122">
        <v>314.35546046600552</v>
      </c>
    </row>
    <row r="274" spans="1:13" x14ac:dyDescent="0.2">
      <c r="A274" s="217">
        <v>72407</v>
      </c>
      <c r="B274" s="607">
        <v>72407</v>
      </c>
      <c r="C274" s="607" t="s">
        <v>1331</v>
      </c>
      <c r="D274" s="608">
        <f t="shared" si="4"/>
        <v>385.43234077404969</v>
      </c>
      <c r="K274" s="201">
        <v>72490</v>
      </c>
      <c r="L274" t="s">
        <v>1395</v>
      </c>
      <c r="M274" s="122">
        <v>401.246151894045</v>
      </c>
    </row>
    <row r="275" spans="1:13" x14ac:dyDescent="0.2">
      <c r="A275" s="217">
        <v>72408</v>
      </c>
      <c r="B275" s="607">
        <v>72408</v>
      </c>
      <c r="C275" s="607" t="s">
        <v>1332</v>
      </c>
      <c r="D275" s="608">
        <f t="shared" si="4"/>
        <v>191.23868005747028</v>
      </c>
      <c r="K275" s="201">
        <v>72491</v>
      </c>
      <c r="L275" t="s">
        <v>1396</v>
      </c>
      <c r="M275" s="122">
        <v>195.5191941236591</v>
      </c>
    </row>
    <row r="276" spans="1:13" x14ac:dyDescent="0.2">
      <c r="A276" s="217">
        <v>72409</v>
      </c>
      <c r="B276" s="607">
        <v>72409</v>
      </c>
      <c r="C276" s="607" t="s">
        <v>1333</v>
      </c>
      <c r="D276" s="608">
        <f t="shared" si="4"/>
        <v>256.75929298773258</v>
      </c>
      <c r="K276" s="201">
        <v>72492</v>
      </c>
      <c r="L276" t="s">
        <v>1397</v>
      </c>
      <c r="M276" s="122">
        <v>357.78740899310094</v>
      </c>
    </row>
    <row r="277" spans="1:13" x14ac:dyDescent="0.2">
      <c r="A277" s="217">
        <v>72410</v>
      </c>
      <c r="B277" s="607">
        <v>72410</v>
      </c>
      <c r="C277" s="607" t="s">
        <v>1334</v>
      </c>
      <c r="D277" s="608">
        <f t="shared" si="4"/>
        <v>208.68418005747031</v>
      </c>
      <c r="K277" s="201">
        <v>72494</v>
      </c>
      <c r="L277" t="s">
        <v>1398</v>
      </c>
      <c r="M277" s="122">
        <v>212.51490684985237</v>
      </c>
    </row>
    <row r="278" spans="1:13" x14ac:dyDescent="0.2">
      <c r="A278" s="217">
        <v>72411</v>
      </c>
      <c r="B278" s="607">
        <v>72411</v>
      </c>
      <c r="C278" s="607" t="s">
        <v>1335</v>
      </c>
      <c r="D278" s="608">
        <f t="shared" si="4"/>
        <v>283.52943762077672</v>
      </c>
      <c r="K278" s="201">
        <v>72496</v>
      </c>
      <c r="L278" t="s">
        <v>1399</v>
      </c>
      <c r="M278" s="122">
        <v>192.93501886464625</v>
      </c>
    </row>
    <row r="279" spans="1:13" x14ac:dyDescent="0.2">
      <c r="A279" s="217">
        <v>72412</v>
      </c>
      <c r="B279" s="607">
        <v>72412</v>
      </c>
      <c r="C279" s="607" t="s">
        <v>1336</v>
      </c>
      <c r="D279" s="608">
        <f t="shared" si="4"/>
        <v>402.95108225382086</v>
      </c>
      <c r="K279" s="201">
        <v>72498</v>
      </c>
      <c r="L279" t="s">
        <v>1400</v>
      </c>
      <c r="M279" s="122">
        <v>277.5372369267335</v>
      </c>
    </row>
    <row r="280" spans="1:13" x14ac:dyDescent="0.2">
      <c r="A280" s="217">
        <v>72413</v>
      </c>
      <c r="B280" s="607">
        <v>72413</v>
      </c>
      <c r="C280" s="607" t="s">
        <v>1337</v>
      </c>
      <c r="D280" s="608">
        <f t="shared" si="4"/>
        <v>315.82067757088134</v>
      </c>
      <c r="K280" s="201">
        <v>72499</v>
      </c>
      <c r="L280" t="s">
        <v>1401</v>
      </c>
      <c r="M280" s="122">
        <v>326.36092621320262</v>
      </c>
    </row>
    <row r="281" spans="1:13" x14ac:dyDescent="0.2">
      <c r="A281" s="217">
        <v>72414</v>
      </c>
      <c r="B281" s="607">
        <v>72414</v>
      </c>
      <c r="C281" s="607" t="s">
        <v>1338</v>
      </c>
      <c r="D281" s="608" t="e">
        <f t="shared" si="4"/>
        <v>#N/A</v>
      </c>
      <c r="K281" s="201">
        <v>72501</v>
      </c>
      <c r="L281" t="s">
        <v>1402</v>
      </c>
      <c r="M281" s="122">
        <v>271.69596102544722</v>
      </c>
    </row>
    <row r="282" spans="1:13" x14ac:dyDescent="0.2">
      <c r="A282" s="217">
        <v>72415</v>
      </c>
      <c r="B282" s="607">
        <v>72415</v>
      </c>
      <c r="C282" s="607" t="s">
        <v>1339</v>
      </c>
      <c r="D282" s="608" t="e">
        <f t="shared" si="4"/>
        <v>#N/A</v>
      </c>
      <c r="K282" s="201">
        <v>72502</v>
      </c>
      <c r="L282" t="s">
        <v>1403</v>
      </c>
      <c r="M282" s="122">
        <v>340.27492621320266</v>
      </c>
    </row>
    <row r="283" spans="1:13" x14ac:dyDescent="0.2">
      <c r="A283" s="217">
        <v>72416</v>
      </c>
      <c r="B283" s="607">
        <v>72416</v>
      </c>
      <c r="C283" s="607" t="s">
        <v>1340</v>
      </c>
      <c r="D283" s="608">
        <f t="shared" si="4"/>
        <v>551.8614031902589</v>
      </c>
      <c r="K283" s="201">
        <v>72503</v>
      </c>
      <c r="L283" t="s">
        <v>1404</v>
      </c>
      <c r="M283" s="122">
        <v>340.19996305613415</v>
      </c>
    </row>
    <row r="284" spans="1:13" x14ac:dyDescent="0.2">
      <c r="A284" s="217">
        <v>72417</v>
      </c>
      <c r="B284" s="607">
        <v>72417</v>
      </c>
      <c r="C284" s="607" t="s">
        <v>1341</v>
      </c>
      <c r="D284" s="608">
        <f t="shared" si="4"/>
        <v>269.71686865529966</v>
      </c>
      <c r="K284" s="201">
        <v>72504</v>
      </c>
      <c r="L284" t="s">
        <v>1405</v>
      </c>
      <c r="M284" s="122">
        <v>316.56721046600552</v>
      </c>
    </row>
    <row r="285" spans="1:13" x14ac:dyDescent="0.2">
      <c r="A285" s="217">
        <v>72418</v>
      </c>
      <c r="B285" s="607">
        <v>72418</v>
      </c>
      <c r="C285" s="607" t="s">
        <v>1342</v>
      </c>
      <c r="D285" s="608">
        <f t="shared" si="4"/>
        <v>341.24933384305501</v>
      </c>
      <c r="K285" s="201">
        <v>72505</v>
      </c>
      <c r="L285" t="s">
        <v>1406</v>
      </c>
      <c r="M285" s="122">
        <v>311.50846046600554</v>
      </c>
    </row>
    <row r="286" spans="1:13" x14ac:dyDescent="0.2">
      <c r="A286" s="217">
        <v>72419</v>
      </c>
      <c r="B286" s="607">
        <v>72419</v>
      </c>
      <c r="C286" s="607" t="s">
        <v>1343</v>
      </c>
      <c r="D286" s="608">
        <f t="shared" si="4"/>
        <v>317.70528254874318</v>
      </c>
      <c r="K286" s="201">
        <v>72506</v>
      </c>
      <c r="L286" t="s">
        <v>1407</v>
      </c>
      <c r="M286" s="122">
        <v>282.49071046600557</v>
      </c>
    </row>
    <row r="287" spans="1:13" x14ac:dyDescent="0.2">
      <c r="A287" s="217">
        <v>72420</v>
      </c>
      <c r="B287" s="607">
        <v>72420</v>
      </c>
      <c r="C287" s="607" t="s">
        <v>1344</v>
      </c>
      <c r="D287" s="608">
        <f t="shared" si="4"/>
        <v>324.7148136302867</v>
      </c>
      <c r="K287" s="201">
        <v>72507</v>
      </c>
      <c r="L287" t="s">
        <v>1408</v>
      </c>
      <c r="M287" s="122">
        <v>237.0349089222824</v>
      </c>
    </row>
    <row r="288" spans="1:13" x14ac:dyDescent="0.2">
      <c r="A288" s="217">
        <v>72421</v>
      </c>
      <c r="B288" s="607">
        <v>72421</v>
      </c>
      <c r="C288" s="607" t="s">
        <v>1345</v>
      </c>
      <c r="D288" s="608">
        <f t="shared" si="4"/>
        <v>279.55814455658594</v>
      </c>
      <c r="K288" s="201">
        <v>72508</v>
      </c>
      <c r="L288" t="s">
        <v>1409</v>
      </c>
      <c r="M288" s="122">
        <v>262.60840892228236</v>
      </c>
    </row>
    <row r="289" spans="1:13" x14ac:dyDescent="0.2">
      <c r="A289" s="217">
        <v>72422</v>
      </c>
      <c r="B289" s="607">
        <v>72422</v>
      </c>
      <c r="C289" s="607" t="s">
        <v>1346</v>
      </c>
      <c r="D289" s="608">
        <f t="shared" si="4"/>
        <v>331.33558384305508</v>
      </c>
      <c r="K289" s="201">
        <v>72509</v>
      </c>
      <c r="L289" t="s">
        <v>1410</v>
      </c>
      <c r="M289" s="122">
        <v>292.06815892228241</v>
      </c>
    </row>
    <row r="290" spans="1:13" x14ac:dyDescent="0.2">
      <c r="A290" s="217">
        <v>72423</v>
      </c>
      <c r="B290" s="607">
        <v>72423</v>
      </c>
      <c r="C290" s="607" t="s">
        <v>1347</v>
      </c>
      <c r="D290" s="608">
        <f t="shared" si="4"/>
        <v>402.12914077404969</v>
      </c>
      <c r="K290" s="201">
        <v>72510</v>
      </c>
      <c r="L290" t="s">
        <v>1411</v>
      </c>
      <c r="M290" s="122">
        <v>267.81515892228242</v>
      </c>
    </row>
    <row r="291" spans="1:13" x14ac:dyDescent="0.2">
      <c r="A291" s="217">
        <v>72425</v>
      </c>
      <c r="B291" s="607">
        <v>72425</v>
      </c>
      <c r="C291" s="607" t="s">
        <v>1348</v>
      </c>
      <c r="D291" s="608">
        <f t="shared" si="4"/>
        <v>277.91234392466652</v>
      </c>
      <c r="K291" s="201">
        <v>72563</v>
      </c>
      <c r="L291" t="s">
        <v>1412</v>
      </c>
      <c r="M291" s="122">
        <v>257.43568629481399</v>
      </c>
    </row>
    <row r="292" spans="1:13" x14ac:dyDescent="0.2">
      <c r="A292" s="217">
        <v>72426</v>
      </c>
      <c r="B292" s="607">
        <v>72426</v>
      </c>
      <c r="C292" s="607" t="s">
        <v>1349</v>
      </c>
      <c r="D292" s="608">
        <f t="shared" si="4"/>
        <v>207.72601288421177</v>
      </c>
      <c r="K292" s="201">
        <v>72564</v>
      </c>
      <c r="L292" t="s">
        <v>1413</v>
      </c>
      <c r="M292" s="122">
        <v>257.43568629481399</v>
      </c>
    </row>
    <row r="293" spans="1:13" x14ac:dyDescent="0.2">
      <c r="A293" s="217">
        <v>72427</v>
      </c>
      <c r="B293" s="607">
        <v>72427</v>
      </c>
      <c r="C293" s="607" t="s">
        <v>1350</v>
      </c>
      <c r="D293" s="608">
        <f t="shared" si="4"/>
        <v>243.25612556393463</v>
      </c>
      <c r="K293" s="201">
        <v>72565</v>
      </c>
      <c r="L293" t="s">
        <v>1414</v>
      </c>
      <c r="M293" s="122">
        <v>818.97222332313595</v>
      </c>
    </row>
    <row r="294" spans="1:13" x14ac:dyDescent="0.2">
      <c r="A294" s="217">
        <v>72428</v>
      </c>
      <c r="B294" s="607">
        <v>72428</v>
      </c>
      <c r="C294" s="607" t="s">
        <v>1351</v>
      </c>
      <c r="D294" s="608">
        <f t="shared" si="4"/>
        <v>203.44227311998816</v>
      </c>
      <c r="K294" s="201">
        <v>72566</v>
      </c>
      <c r="L294" t="s">
        <v>1415</v>
      </c>
      <c r="M294" s="122">
        <v>708.24725937785718</v>
      </c>
    </row>
    <row r="295" spans="1:13" x14ac:dyDescent="0.2">
      <c r="A295" s="217">
        <v>72429</v>
      </c>
      <c r="B295" s="607">
        <v>72429</v>
      </c>
      <c r="C295" s="607" t="s">
        <v>1352</v>
      </c>
      <c r="D295" s="608">
        <f t="shared" si="4"/>
        <v>244.51699881644672</v>
      </c>
      <c r="K295" s="201">
        <v>72567</v>
      </c>
      <c r="L295" t="s">
        <v>1416</v>
      </c>
      <c r="M295" s="122">
        <v>757.77459083247095</v>
      </c>
    </row>
    <row r="296" spans="1:13" x14ac:dyDescent="0.2">
      <c r="A296" s="217">
        <v>72430</v>
      </c>
      <c r="B296" s="607">
        <v>72430</v>
      </c>
      <c r="C296" s="607" t="s">
        <v>483</v>
      </c>
      <c r="D296" s="608" t="e">
        <f t="shared" si="4"/>
        <v>#N/A</v>
      </c>
      <c r="K296" s="201">
        <v>72568</v>
      </c>
      <c r="L296" t="s">
        <v>1417</v>
      </c>
      <c r="M296" s="122">
        <v>244.90299619429678</v>
      </c>
    </row>
    <row r="297" spans="1:13" x14ac:dyDescent="0.2">
      <c r="A297" s="217">
        <v>72431</v>
      </c>
      <c r="B297" s="607">
        <v>72431</v>
      </c>
      <c r="C297" s="607" t="s">
        <v>1353</v>
      </c>
      <c r="D297" s="608">
        <f t="shared" si="4"/>
        <v>297.61393629481404</v>
      </c>
      <c r="K297" s="201">
        <v>72569</v>
      </c>
      <c r="L297" t="s">
        <v>1418</v>
      </c>
      <c r="M297" s="122">
        <v>391.06911487276341</v>
      </c>
    </row>
    <row r="298" spans="1:13" x14ac:dyDescent="0.2">
      <c r="A298" s="217">
        <v>72432</v>
      </c>
      <c r="B298" s="607">
        <v>72432</v>
      </c>
      <c r="C298" s="607" t="s">
        <v>1354</v>
      </c>
      <c r="D298" s="608">
        <f t="shared" si="4"/>
        <v>220.47379588848037</v>
      </c>
      <c r="K298" s="201">
        <v>72570</v>
      </c>
      <c r="L298" t="s">
        <v>1419</v>
      </c>
      <c r="M298" s="122">
        <v>336.03264559198317</v>
      </c>
    </row>
    <row r="299" spans="1:13" x14ac:dyDescent="0.2">
      <c r="A299" s="217">
        <v>72433</v>
      </c>
      <c r="B299" s="607">
        <v>72433</v>
      </c>
      <c r="C299" s="607" t="s">
        <v>1355</v>
      </c>
      <c r="D299" s="608">
        <f t="shared" si="4"/>
        <v>320.77242621320261</v>
      </c>
      <c r="K299" s="201">
        <v>72571</v>
      </c>
      <c r="L299" t="s">
        <v>1420</v>
      </c>
      <c r="M299" s="122">
        <v>222.17556178603655</v>
      </c>
    </row>
    <row r="300" spans="1:13" x14ac:dyDescent="0.2">
      <c r="A300" s="217">
        <v>72434</v>
      </c>
      <c r="B300" s="607">
        <v>72434</v>
      </c>
      <c r="C300" s="607" t="s">
        <v>1356</v>
      </c>
      <c r="D300" s="608">
        <f t="shared" si="4"/>
        <v>308.55034287986928</v>
      </c>
      <c r="K300" s="201">
        <v>72572</v>
      </c>
      <c r="L300" t="s">
        <v>1421</v>
      </c>
      <c r="M300" s="122">
        <v>222.02040415618404</v>
      </c>
    </row>
    <row r="301" spans="1:13" x14ac:dyDescent="0.2">
      <c r="A301" s="217">
        <v>72436</v>
      </c>
      <c r="B301" s="607">
        <v>72436</v>
      </c>
      <c r="C301" s="607" t="s">
        <v>1357</v>
      </c>
      <c r="D301" s="608">
        <f t="shared" si="4"/>
        <v>253.88537769211385</v>
      </c>
      <c r="K301" s="201">
        <v>72574</v>
      </c>
      <c r="L301" t="s">
        <v>1422</v>
      </c>
      <c r="M301" s="122">
        <v>295.83984078512316</v>
      </c>
    </row>
    <row r="302" spans="1:13" x14ac:dyDescent="0.2">
      <c r="A302" s="217">
        <v>72437</v>
      </c>
      <c r="B302" s="607">
        <v>72437</v>
      </c>
      <c r="C302" s="607" t="s">
        <v>1358</v>
      </c>
      <c r="D302" s="608">
        <f t="shared" si="4"/>
        <v>259.72640359340011</v>
      </c>
      <c r="K302" s="201">
        <v>72575</v>
      </c>
      <c r="L302" t="s">
        <v>1423</v>
      </c>
      <c r="M302" s="122">
        <v>344.25284910453132</v>
      </c>
    </row>
    <row r="303" spans="1:13" x14ac:dyDescent="0.2">
      <c r="A303" s="217">
        <v>72438</v>
      </c>
      <c r="B303" s="607">
        <v>72438</v>
      </c>
      <c r="C303" s="607" t="s">
        <v>1359</v>
      </c>
      <c r="D303" s="608">
        <f t="shared" si="4"/>
        <v>276.78835296148071</v>
      </c>
      <c r="K303" s="201">
        <v>72583</v>
      </c>
      <c r="L303" t="s">
        <v>1424</v>
      </c>
      <c r="M303" s="122">
        <v>273.35399398236814</v>
      </c>
    </row>
    <row r="304" spans="1:13" x14ac:dyDescent="0.2">
      <c r="A304" s="217">
        <v>72440</v>
      </c>
      <c r="B304" s="607">
        <v>72440</v>
      </c>
      <c r="C304" s="607" t="s">
        <v>1360</v>
      </c>
      <c r="D304" s="608">
        <f t="shared" si="4"/>
        <v>257.0971271326722</v>
      </c>
      <c r="K304" s="201">
        <v>72584</v>
      </c>
      <c r="L304" t="s">
        <v>1425</v>
      </c>
      <c r="M304" s="122">
        <v>320.01896046600552</v>
      </c>
    </row>
    <row r="305" spans="1:13" x14ac:dyDescent="0.2">
      <c r="A305" s="217">
        <v>72441</v>
      </c>
      <c r="B305" s="607">
        <v>72441</v>
      </c>
      <c r="C305" s="607" t="s">
        <v>1361</v>
      </c>
      <c r="D305" s="608">
        <f t="shared" si="4"/>
        <v>206.60202192102597</v>
      </c>
      <c r="K305" s="201">
        <v>72585</v>
      </c>
      <c r="L305" t="s">
        <v>1426</v>
      </c>
      <c r="M305" s="122">
        <v>191.64259831850524</v>
      </c>
    </row>
    <row r="306" spans="1:13" x14ac:dyDescent="0.2">
      <c r="A306" s="217">
        <v>72442</v>
      </c>
      <c r="B306" s="607">
        <v>72442</v>
      </c>
      <c r="C306" s="607" t="s">
        <v>1362</v>
      </c>
      <c r="D306" s="608">
        <f t="shared" si="4"/>
        <v>211.19653795944257</v>
      </c>
      <c r="K306" s="201">
        <v>72587</v>
      </c>
      <c r="L306" t="s">
        <v>1427</v>
      </c>
      <c r="M306" s="122">
        <v>293.97768315527065</v>
      </c>
    </row>
    <row r="307" spans="1:13" x14ac:dyDescent="0.2">
      <c r="A307" s="217">
        <v>72443</v>
      </c>
      <c r="B307" s="607">
        <v>72443</v>
      </c>
      <c r="C307" s="607" t="s">
        <v>1363</v>
      </c>
      <c r="D307" s="608">
        <f t="shared" si="4"/>
        <v>369.08376040991214</v>
      </c>
      <c r="K307" s="201">
        <v>72588</v>
      </c>
      <c r="L307" t="s">
        <v>1428</v>
      </c>
      <c r="M307" s="122">
        <v>277.6957369267335</v>
      </c>
    </row>
    <row r="308" spans="1:13" x14ac:dyDescent="0.2">
      <c r="A308" s="217">
        <v>72444</v>
      </c>
      <c r="B308" s="607">
        <v>72444</v>
      </c>
      <c r="C308" s="607" t="s">
        <v>1364</v>
      </c>
      <c r="D308" s="608">
        <f t="shared" si="4"/>
        <v>330.21134287986928</v>
      </c>
      <c r="K308" s="201">
        <v>72589</v>
      </c>
      <c r="L308" t="s">
        <v>1429</v>
      </c>
      <c r="M308" s="122">
        <v>326.51967621320262</v>
      </c>
    </row>
    <row r="309" spans="1:13" x14ac:dyDescent="0.2">
      <c r="A309" s="217">
        <v>72445</v>
      </c>
      <c r="B309" s="607">
        <v>72445</v>
      </c>
      <c r="C309" s="607" t="s">
        <v>1365</v>
      </c>
      <c r="D309" s="608">
        <f t="shared" si="4"/>
        <v>275.54637769211388</v>
      </c>
      <c r="K309" s="201">
        <v>72590</v>
      </c>
      <c r="L309" t="s">
        <v>1430</v>
      </c>
      <c r="M309" s="122">
        <v>331.21673796213076</v>
      </c>
    </row>
    <row r="310" spans="1:13" x14ac:dyDescent="0.2">
      <c r="A310" s="217">
        <v>72446</v>
      </c>
      <c r="B310" s="607">
        <v>72446</v>
      </c>
      <c r="C310" s="607" t="s">
        <v>1366</v>
      </c>
      <c r="D310" s="608">
        <f t="shared" si="4"/>
        <v>281.38740359340011</v>
      </c>
      <c r="K310" s="201">
        <v>72591</v>
      </c>
      <c r="L310" t="s">
        <v>1431</v>
      </c>
      <c r="M310" s="122">
        <v>340.43342621320261</v>
      </c>
    </row>
    <row r="311" spans="1:13" x14ac:dyDescent="0.2">
      <c r="A311" s="217">
        <v>72447</v>
      </c>
      <c r="B311" s="607">
        <v>72447</v>
      </c>
      <c r="C311" s="607" t="s">
        <v>1367</v>
      </c>
      <c r="D311" s="608">
        <f t="shared" si="4"/>
        <v>399.93752556393463</v>
      </c>
      <c r="K311" s="201">
        <v>72592</v>
      </c>
      <c r="L311" t="s">
        <v>1432</v>
      </c>
      <c r="M311" s="122">
        <v>271.85471102544722</v>
      </c>
    </row>
    <row r="312" spans="1:13" x14ac:dyDescent="0.2">
      <c r="A312" s="217">
        <v>72450</v>
      </c>
      <c r="B312" s="607">
        <v>72450</v>
      </c>
      <c r="C312" s="607" t="s">
        <v>1368</v>
      </c>
      <c r="D312" s="608">
        <f t="shared" si="4"/>
        <v>347.05839143455444</v>
      </c>
      <c r="K312" s="201">
        <v>72593</v>
      </c>
      <c r="L312" t="s">
        <v>1433</v>
      </c>
      <c r="M312" s="122">
        <v>275.09668629481394</v>
      </c>
    </row>
    <row r="313" spans="1:13" x14ac:dyDescent="0.2">
      <c r="A313" s="217">
        <v>72451</v>
      </c>
      <c r="B313" s="607">
        <v>72451</v>
      </c>
      <c r="C313" s="607" t="s">
        <v>1369</v>
      </c>
      <c r="D313" s="608">
        <f t="shared" si="4"/>
        <v>200.62974159931898</v>
      </c>
      <c r="K313" s="201">
        <v>72594</v>
      </c>
      <c r="L313" t="s">
        <v>1434</v>
      </c>
      <c r="M313" s="122">
        <v>204.91035525435933</v>
      </c>
    </row>
    <row r="314" spans="1:13" x14ac:dyDescent="0.2">
      <c r="A314" s="217">
        <v>72452</v>
      </c>
      <c r="B314" s="607">
        <v>72452</v>
      </c>
      <c r="C314" s="607" t="s">
        <v>1370</v>
      </c>
      <c r="D314" s="608">
        <f t="shared" si="4"/>
        <v>394.09339881644667</v>
      </c>
      <c r="K314" s="201">
        <v>72595</v>
      </c>
      <c r="L314" t="s">
        <v>1435</v>
      </c>
      <c r="M314" s="122">
        <v>597.85833773467039</v>
      </c>
    </row>
    <row r="315" spans="1:13" x14ac:dyDescent="0.2">
      <c r="A315" s="217">
        <v>72453</v>
      </c>
      <c r="B315" s="607">
        <v>72453</v>
      </c>
      <c r="C315" s="607" t="s">
        <v>1371</v>
      </c>
      <c r="D315" s="608">
        <f t="shared" si="4"/>
        <v>330.85</v>
      </c>
      <c r="E315" s="609">
        <v>330.85</v>
      </c>
      <c r="F315" s="610" t="s">
        <v>1436</v>
      </c>
      <c r="K315" s="201">
        <v>72596</v>
      </c>
      <c r="L315" t="s">
        <v>1437</v>
      </c>
      <c r="M315" s="122">
        <v>262.03473692673344</v>
      </c>
    </row>
    <row r="316" spans="1:13" x14ac:dyDescent="0.2">
      <c r="A316" s="611">
        <v>72454</v>
      </c>
      <c r="B316" s="607">
        <v>72454</v>
      </c>
      <c r="C316" s="607" t="s">
        <v>1372</v>
      </c>
      <c r="D316" s="608">
        <f t="shared" si="4"/>
        <v>445.36213074148662</v>
      </c>
      <c r="K316" s="201">
        <v>72597</v>
      </c>
      <c r="L316" t="s">
        <v>1438</v>
      </c>
      <c r="M316" s="122">
        <v>324.77242621320261</v>
      </c>
    </row>
    <row r="317" spans="1:13" x14ac:dyDescent="0.2">
      <c r="A317" s="217">
        <v>72455</v>
      </c>
      <c r="B317" s="607">
        <v>72455</v>
      </c>
      <c r="C317" s="607" t="s">
        <v>1373</v>
      </c>
      <c r="D317" s="608">
        <f t="shared" si="4"/>
        <v>849.44819580532135</v>
      </c>
      <c r="K317" s="201">
        <v>72600</v>
      </c>
      <c r="L317" t="s">
        <v>1439</v>
      </c>
      <c r="M317" s="122" t="e">
        <v>#N/A</v>
      </c>
    </row>
    <row r="318" spans="1:13" x14ac:dyDescent="0.2">
      <c r="A318" s="217">
        <v>72456</v>
      </c>
      <c r="B318" s="607">
        <v>72456</v>
      </c>
      <c r="C318" s="607" t="s">
        <v>1374</v>
      </c>
      <c r="D318" s="608">
        <f t="shared" si="4"/>
        <v>711.45084209663673</v>
      </c>
      <c r="K318" s="201">
        <v>72601</v>
      </c>
      <c r="L318" t="s">
        <v>1440</v>
      </c>
      <c r="M318" s="122">
        <v>151.8586185156216</v>
      </c>
    </row>
    <row r="319" spans="1:13" x14ac:dyDescent="0.2">
      <c r="A319" s="217">
        <v>72457</v>
      </c>
      <c r="B319" s="607">
        <v>72457</v>
      </c>
      <c r="C319" s="607" t="s">
        <v>1375</v>
      </c>
      <c r="D319" s="608">
        <f t="shared" si="4"/>
        <v>585.05398900919033</v>
      </c>
      <c r="K319" s="201">
        <v>72602</v>
      </c>
      <c r="L319" t="s">
        <v>1441</v>
      </c>
      <c r="M319" s="122" t="e">
        <v>#N/A</v>
      </c>
    </row>
    <row r="320" spans="1:13" x14ac:dyDescent="0.2">
      <c r="A320" s="217">
        <v>72458</v>
      </c>
      <c r="B320" s="607">
        <v>72458</v>
      </c>
      <c r="C320" s="607" t="s">
        <v>1376</v>
      </c>
      <c r="D320" s="608">
        <f t="shared" si="4"/>
        <v>501.50967715672249</v>
      </c>
      <c r="K320" s="201">
        <v>72603</v>
      </c>
      <c r="L320" t="s">
        <v>1442</v>
      </c>
      <c r="M320" s="122">
        <v>134.93154278065313</v>
      </c>
    </row>
    <row r="321" spans="1:13" x14ac:dyDescent="0.2">
      <c r="A321" s="217">
        <v>72459</v>
      </c>
      <c r="B321" s="607">
        <v>72459</v>
      </c>
      <c r="C321" s="607" t="s">
        <v>1377</v>
      </c>
      <c r="D321" s="608">
        <f t="shared" si="4"/>
        <v>578.3427668376238</v>
      </c>
      <c r="K321" s="201">
        <v>72604</v>
      </c>
      <c r="L321" t="s">
        <v>1442</v>
      </c>
      <c r="M321" s="122">
        <v>680.400303762406</v>
      </c>
    </row>
    <row r="322" spans="1:13" x14ac:dyDescent="0.2">
      <c r="A322" s="217">
        <v>72461</v>
      </c>
      <c r="B322" s="607">
        <v>72461</v>
      </c>
      <c r="C322" s="607" t="s">
        <v>1378</v>
      </c>
      <c r="D322" s="608">
        <f t="shared" si="4"/>
        <v>452.40638074148666</v>
      </c>
      <c r="K322" s="201">
        <v>72605</v>
      </c>
      <c r="L322" t="s">
        <v>1443</v>
      </c>
      <c r="M322" s="122">
        <v>266.74199987737654</v>
      </c>
    </row>
    <row r="323" spans="1:13" x14ac:dyDescent="0.2">
      <c r="A323" s="217">
        <v>72462</v>
      </c>
      <c r="B323" s="607">
        <v>72462</v>
      </c>
      <c r="C323" s="607" t="s">
        <v>1379</v>
      </c>
      <c r="D323" s="608">
        <f t="shared" ref="D323:D386" si="5">VLOOKUP(B323,K$2:M$435,3,0)</f>
        <v>718.45059209663668</v>
      </c>
      <c r="K323" s="201">
        <v>72616</v>
      </c>
      <c r="L323" t="s">
        <v>1444</v>
      </c>
      <c r="M323" s="122">
        <v>312.84617621320257</v>
      </c>
    </row>
    <row r="324" spans="1:13" x14ac:dyDescent="0.2">
      <c r="A324" s="217">
        <v>72463</v>
      </c>
      <c r="B324" s="607">
        <v>72463</v>
      </c>
      <c r="C324" s="607" t="s">
        <v>1380</v>
      </c>
      <c r="D324" s="608">
        <f t="shared" si="5"/>
        <v>578.3427668376238</v>
      </c>
      <c r="K324" s="201">
        <v>72617</v>
      </c>
      <c r="L324" t="s">
        <v>1445</v>
      </c>
      <c r="M324" s="122">
        <v>315.55573796213071</v>
      </c>
    </row>
    <row r="325" spans="1:13" x14ac:dyDescent="0.2">
      <c r="A325" s="217">
        <v>72464</v>
      </c>
      <c r="B325" s="607">
        <v>72464</v>
      </c>
      <c r="C325" s="607" t="s">
        <v>1381</v>
      </c>
      <c r="D325" s="608">
        <f t="shared" si="5"/>
        <v>856.44819580532146</v>
      </c>
      <c r="K325" s="201">
        <v>72618</v>
      </c>
      <c r="L325" t="s">
        <v>1446</v>
      </c>
      <c r="M325" s="122">
        <v>326.08548576050259</v>
      </c>
    </row>
    <row r="326" spans="1:13" x14ac:dyDescent="0.2">
      <c r="A326" s="217">
        <v>72465</v>
      </c>
      <c r="B326" s="607">
        <v>72465</v>
      </c>
      <c r="C326" s="607" t="s">
        <v>1382</v>
      </c>
      <c r="D326" s="608">
        <f t="shared" si="5"/>
        <v>508.55392715672252</v>
      </c>
      <c r="K326" s="201">
        <v>72619</v>
      </c>
      <c r="L326" t="s">
        <v>1447</v>
      </c>
      <c r="M326" s="122">
        <v>323.56757813065002</v>
      </c>
    </row>
    <row r="327" spans="1:13" x14ac:dyDescent="0.2">
      <c r="A327" s="217">
        <v>72466</v>
      </c>
      <c r="B327" s="607">
        <v>72466</v>
      </c>
      <c r="C327" s="607" t="s">
        <v>1383</v>
      </c>
      <c r="D327" s="608">
        <f t="shared" si="5"/>
        <v>361.54891291206479</v>
      </c>
      <c r="K327" s="201">
        <v>72640</v>
      </c>
      <c r="L327" t="s">
        <v>1448</v>
      </c>
      <c r="M327" s="122">
        <v>319.80721046600553</v>
      </c>
    </row>
    <row r="328" spans="1:13" x14ac:dyDescent="0.2">
      <c r="A328" s="217">
        <v>72467</v>
      </c>
      <c r="B328" s="607">
        <v>72467</v>
      </c>
      <c r="C328" s="607" t="s">
        <v>1384</v>
      </c>
      <c r="D328" s="608">
        <f t="shared" si="5"/>
        <v>528.61343627312488</v>
      </c>
      <c r="K328" s="201">
        <v>72642</v>
      </c>
      <c r="L328" t="s">
        <v>1449</v>
      </c>
      <c r="M328" s="122">
        <v>419.65944900820205</v>
      </c>
    </row>
    <row r="329" spans="1:13" x14ac:dyDescent="0.2">
      <c r="A329" s="217">
        <v>72470</v>
      </c>
      <c r="B329" s="607">
        <v>72470</v>
      </c>
      <c r="C329" s="607" t="s">
        <v>1385</v>
      </c>
      <c r="D329" s="608">
        <f t="shared" si="5"/>
        <v>220.32458971358761</v>
      </c>
      <c r="K329" s="201">
        <v>72643</v>
      </c>
      <c r="L329" t="s">
        <v>1450</v>
      </c>
      <c r="M329" s="122">
        <v>295.97768315527065</v>
      </c>
    </row>
    <row r="330" spans="1:13" x14ac:dyDescent="0.2">
      <c r="A330" s="217">
        <v>72471</v>
      </c>
      <c r="B330" s="607">
        <v>72471</v>
      </c>
      <c r="C330" s="607" t="s">
        <v>1386</v>
      </c>
      <c r="D330" s="608">
        <f t="shared" si="5"/>
        <v>330.45019811998822</v>
      </c>
      <c r="K330" s="201">
        <v>72644</v>
      </c>
      <c r="L330" t="s">
        <v>1451</v>
      </c>
      <c r="M330" s="122">
        <v>333.21673796213076</v>
      </c>
    </row>
    <row r="331" spans="1:13" x14ac:dyDescent="0.2">
      <c r="A331" s="217">
        <v>72472</v>
      </c>
      <c r="B331" s="607">
        <v>72472</v>
      </c>
      <c r="C331" s="607" t="s">
        <v>1387</v>
      </c>
      <c r="D331" s="608">
        <f t="shared" si="5"/>
        <v>250.89570795558421</v>
      </c>
      <c r="K331" s="201">
        <v>72645</v>
      </c>
      <c r="L331" t="s">
        <v>1452</v>
      </c>
      <c r="M331" s="122">
        <v>305.11182813065005</v>
      </c>
    </row>
    <row r="332" spans="1:13" x14ac:dyDescent="0.2">
      <c r="A332" s="217">
        <v>72473</v>
      </c>
      <c r="B332" s="607">
        <v>72473</v>
      </c>
      <c r="C332" s="607" t="s">
        <v>1388</v>
      </c>
      <c r="D332" s="608">
        <f t="shared" si="5"/>
        <v>449.60211291206474</v>
      </c>
      <c r="K332" s="201">
        <v>72653</v>
      </c>
      <c r="L332" t="s">
        <v>484</v>
      </c>
      <c r="M332" s="122">
        <v>243.06612556393458</v>
      </c>
    </row>
    <row r="333" spans="1:13" x14ac:dyDescent="0.2">
      <c r="A333" s="217">
        <v>72474</v>
      </c>
      <c r="B333" s="607">
        <v>72474</v>
      </c>
      <c r="C333" s="607" t="s">
        <v>1389</v>
      </c>
      <c r="D333" s="608">
        <f t="shared" si="5"/>
        <v>400.95411291206489</v>
      </c>
      <c r="K333" s="201">
        <v>72654</v>
      </c>
      <c r="L333" t="s">
        <v>1453</v>
      </c>
      <c r="M333" s="122">
        <v>217.30278152391293</v>
      </c>
    </row>
    <row r="334" spans="1:13" x14ac:dyDescent="0.2">
      <c r="A334" s="217">
        <v>72475</v>
      </c>
      <c r="B334" s="607">
        <v>72475</v>
      </c>
      <c r="C334" s="607" t="s">
        <v>1390</v>
      </c>
      <c r="D334" s="608">
        <f t="shared" si="5"/>
        <v>410.79731291206485</v>
      </c>
      <c r="K334" s="201">
        <v>72655</v>
      </c>
      <c r="L334" t="s">
        <v>1454</v>
      </c>
      <c r="M334" s="122">
        <v>691.79480376240599</v>
      </c>
    </row>
    <row r="335" spans="1:13" x14ac:dyDescent="0.2">
      <c r="A335" s="217">
        <v>72476</v>
      </c>
      <c r="B335" s="607">
        <v>72476</v>
      </c>
      <c r="C335" s="607" t="s">
        <v>1391</v>
      </c>
      <c r="D335" s="608">
        <f t="shared" si="5"/>
        <v>280.27921046600557</v>
      </c>
      <c r="K335" s="201">
        <v>72667</v>
      </c>
      <c r="L335" t="s">
        <v>1455</v>
      </c>
      <c r="M335" s="122">
        <v>506.96981265566677</v>
      </c>
    </row>
    <row r="336" spans="1:13" x14ac:dyDescent="0.2">
      <c r="A336" s="217">
        <v>72477</v>
      </c>
      <c r="B336" s="607">
        <v>72477</v>
      </c>
      <c r="C336" s="607" t="s">
        <v>1392</v>
      </c>
      <c r="D336" s="608">
        <f t="shared" si="5"/>
        <v>337.98821305613416</v>
      </c>
      <c r="K336" s="201">
        <v>72668</v>
      </c>
      <c r="L336" t="s">
        <v>1456</v>
      </c>
      <c r="M336" s="122">
        <v>552.36488861541238</v>
      </c>
    </row>
    <row r="337" spans="1:13" x14ac:dyDescent="0.2">
      <c r="A337" s="217">
        <v>72478</v>
      </c>
      <c r="B337" s="607">
        <v>72478</v>
      </c>
      <c r="C337" s="607" t="s">
        <v>1393</v>
      </c>
      <c r="D337" s="608">
        <f t="shared" si="5"/>
        <v>309.29671046600555</v>
      </c>
      <c r="K337" s="201">
        <v>72695</v>
      </c>
      <c r="L337" t="s">
        <v>1457</v>
      </c>
      <c r="M337" s="122" t="e">
        <v>#N/A</v>
      </c>
    </row>
    <row r="338" spans="1:13" x14ac:dyDescent="0.2">
      <c r="A338" s="217">
        <v>72479</v>
      </c>
      <c r="B338" s="607">
        <v>72479</v>
      </c>
      <c r="C338" s="607" t="s">
        <v>1394</v>
      </c>
      <c r="D338" s="608">
        <f t="shared" si="5"/>
        <v>314.35546046600552</v>
      </c>
      <c r="K338" s="201">
        <v>72696</v>
      </c>
      <c r="L338" t="s">
        <v>1458</v>
      </c>
      <c r="M338" s="122">
        <v>352.13677091905163</v>
      </c>
    </row>
    <row r="339" spans="1:13" x14ac:dyDescent="0.2">
      <c r="A339" s="217">
        <v>72490</v>
      </c>
      <c r="B339" s="607">
        <v>72490</v>
      </c>
      <c r="C339" s="607" t="s">
        <v>1395</v>
      </c>
      <c r="D339" s="608">
        <f t="shared" si="5"/>
        <v>401.246151894045</v>
      </c>
      <c r="K339" s="201">
        <v>72697</v>
      </c>
      <c r="L339" t="s">
        <v>1459</v>
      </c>
      <c r="M339" s="122">
        <v>316.85055096519784</v>
      </c>
    </row>
    <row r="340" spans="1:13" x14ac:dyDescent="0.2">
      <c r="A340" s="217">
        <v>72491</v>
      </c>
      <c r="B340" s="607">
        <v>72491</v>
      </c>
      <c r="C340" s="607" t="s">
        <v>1396</v>
      </c>
      <c r="D340" s="608">
        <f t="shared" si="5"/>
        <v>195.5191941236591</v>
      </c>
      <c r="K340" s="201">
        <v>72698</v>
      </c>
      <c r="L340" t="s">
        <v>1460</v>
      </c>
      <c r="M340" s="122">
        <v>309.39230096519788</v>
      </c>
    </row>
    <row r="341" spans="1:13" x14ac:dyDescent="0.2">
      <c r="A341" s="217">
        <v>72492</v>
      </c>
      <c r="B341" s="607">
        <v>72492</v>
      </c>
      <c r="C341" s="607" t="s">
        <v>1397</v>
      </c>
      <c r="D341" s="608">
        <f t="shared" si="5"/>
        <v>357.78740899310094</v>
      </c>
      <c r="K341" s="201">
        <v>72699</v>
      </c>
      <c r="L341" t="s">
        <v>1461</v>
      </c>
      <c r="M341" s="122">
        <v>313.31880096519785</v>
      </c>
    </row>
    <row r="342" spans="1:13" x14ac:dyDescent="0.2">
      <c r="A342" s="217">
        <v>72494</v>
      </c>
      <c r="B342" s="607">
        <v>72494</v>
      </c>
      <c r="C342" s="607" t="s">
        <v>1398</v>
      </c>
      <c r="D342" s="608">
        <f t="shared" si="5"/>
        <v>212.51490684985237</v>
      </c>
      <c r="K342" s="201">
        <v>72700</v>
      </c>
      <c r="L342" t="s">
        <v>1462</v>
      </c>
      <c r="M342" s="122">
        <v>296.22017985039082</v>
      </c>
    </row>
    <row r="343" spans="1:13" x14ac:dyDescent="0.2">
      <c r="A343" s="217">
        <v>72496</v>
      </c>
      <c r="B343" s="607">
        <v>72496</v>
      </c>
      <c r="C343" s="607" t="s">
        <v>1399</v>
      </c>
      <c r="D343" s="608">
        <f t="shared" si="5"/>
        <v>192.93501886464625</v>
      </c>
      <c r="K343" s="201">
        <v>72701</v>
      </c>
      <c r="L343" t="s">
        <v>1463</v>
      </c>
      <c r="M343" s="122">
        <v>292.68109479030511</v>
      </c>
    </row>
    <row r="344" spans="1:13" x14ac:dyDescent="0.2">
      <c r="A344" s="217">
        <v>72498</v>
      </c>
      <c r="B344" s="607">
        <v>72498</v>
      </c>
      <c r="C344" s="607" t="s">
        <v>1400</v>
      </c>
      <c r="D344" s="608">
        <f t="shared" si="5"/>
        <v>277.5372369267335</v>
      </c>
      <c r="K344" s="201">
        <v>72702</v>
      </c>
      <c r="L344" t="s">
        <v>1464</v>
      </c>
      <c r="M344" s="122">
        <v>361.8579684952407</v>
      </c>
    </row>
    <row r="345" spans="1:13" x14ac:dyDescent="0.2">
      <c r="A345" s="217">
        <v>72499</v>
      </c>
      <c r="B345" s="607">
        <v>72499</v>
      </c>
      <c r="C345" s="607" t="s">
        <v>1401</v>
      </c>
      <c r="D345" s="608">
        <f t="shared" si="5"/>
        <v>326.36092621320262</v>
      </c>
      <c r="K345" s="201">
        <v>72703</v>
      </c>
      <c r="L345" t="s">
        <v>1465</v>
      </c>
      <c r="M345" s="122">
        <v>215.04646352206299</v>
      </c>
    </row>
    <row r="346" spans="1:13" x14ac:dyDescent="0.2">
      <c r="A346" s="217">
        <v>72501</v>
      </c>
      <c r="B346" s="607">
        <v>72501</v>
      </c>
      <c r="C346" s="607" t="s">
        <v>1402</v>
      </c>
      <c r="D346" s="608">
        <f t="shared" si="5"/>
        <v>271.69596102544722</v>
      </c>
      <c r="K346" s="201">
        <v>72717</v>
      </c>
      <c r="L346" t="s">
        <v>1466</v>
      </c>
      <c r="M346" s="122">
        <v>781.65298109352182</v>
      </c>
    </row>
    <row r="347" spans="1:13" x14ac:dyDescent="0.2">
      <c r="A347" s="217">
        <v>72502</v>
      </c>
      <c r="B347" s="607">
        <v>72502</v>
      </c>
      <c r="C347" s="607" t="s">
        <v>1403</v>
      </c>
      <c r="D347" s="608">
        <f t="shared" si="5"/>
        <v>340.27492621320266</v>
      </c>
      <c r="K347" s="201">
        <v>72718</v>
      </c>
      <c r="L347" t="s">
        <v>1467</v>
      </c>
      <c r="M347" s="122">
        <v>247.16805695190783</v>
      </c>
    </row>
    <row r="348" spans="1:13" x14ac:dyDescent="0.2">
      <c r="A348" s="217">
        <v>72503</v>
      </c>
      <c r="B348" s="607">
        <v>72503</v>
      </c>
      <c r="C348" s="607" t="s">
        <v>1404</v>
      </c>
      <c r="D348" s="608">
        <f t="shared" si="5"/>
        <v>340.19996305613415</v>
      </c>
      <c r="K348" s="201">
        <v>72719</v>
      </c>
      <c r="L348" t="s">
        <v>1468</v>
      </c>
      <c r="M348" s="122">
        <v>299.84233712345895</v>
      </c>
    </row>
    <row r="349" spans="1:13" x14ac:dyDescent="0.2">
      <c r="A349" s="217">
        <v>72504</v>
      </c>
      <c r="B349" s="607">
        <v>72504</v>
      </c>
      <c r="C349" s="607" t="s">
        <v>1405</v>
      </c>
      <c r="D349" s="608">
        <f t="shared" si="5"/>
        <v>316.56721046600552</v>
      </c>
      <c r="K349" s="201">
        <v>72720</v>
      </c>
      <c r="L349" t="s">
        <v>1469</v>
      </c>
      <c r="M349" s="122">
        <v>196.53992131670262</v>
      </c>
    </row>
    <row r="350" spans="1:13" x14ac:dyDescent="0.2">
      <c r="A350" s="217">
        <v>72505</v>
      </c>
      <c r="B350" s="607">
        <v>72505</v>
      </c>
      <c r="C350" s="607" t="s">
        <v>1406</v>
      </c>
      <c r="D350" s="608">
        <f t="shared" si="5"/>
        <v>311.50846046600554</v>
      </c>
      <c r="K350" s="201">
        <v>72721</v>
      </c>
      <c r="L350" t="s">
        <v>1470</v>
      </c>
      <c r="M350" s="122">
        <v>220.22605832142489</v>
      </c>
    </row>
    <row r="351" spans="1:13" x14ac:dyDescent="0.2">
      <c r="A351" s="217">
        <v>72506</v>
      </c>
      <c r="B351" s="607">
        <v>72506</v>
      </c>
      <c r="C351" s="607" t="s">
        <v>1407</v>
      </c>
      <c r="D351" s="608">
        <f t="shared" si="5"/>
        <v>282.49071046600557</v>
      </c>
      <c r="K351" s="201">
        <v>72723</v>
      </c>
      <c r="L351" t="s">
        <v>485</v>
      </c>
      <c r="M351" s="122">
        <v>425.60242243236706</v>
      </c>
    </row>
    <row r="352" spans="1:13" x14ac:dyDescent="0.2">
      <c r="A352" s="217">
        <v>72507</v>
      </c>
      <c r="B352" s="607">
        <v>72507</v>
      </c>
      <c r="C352" s="607" t="s">
        <v>1408</v>
      </c>
      <c r="D352" s="608">
        <f t="shared" si="5"/>
        <v>237.0349089222824</v>
      </c>
      <c r="K352" s="201">
        <v>72724</v>
      </c>
      <c r="L352" t="s">
        <v>1471</v>
      </c>
      <c r="M352" s="122">
        <v>220.46904884253848</v>
      </c>
    </row>
    <row r="353" spans="1:13" x14ac:dyDescent="0.2">
      <c r="A353" s="217">
        <v>72508</v>
      </c>
      <c r="B353" s="607">
        <v>72508</v>
      </c>
      <c r="C353" s="607" t="s">
        <v>1409</v>
      </c>
      <c r="D353" s="608">
        <f t="shared" si="5"/>
        <v>262.60840892228236</v>
      </c>
      <c r="K353" s="201">
        <v>72725</v>
      </c>
      <c r="L353" t="s">
        <v>1472</v>
      </c>
      <c r="M353" s="122">
        <v>200.52296012702968</v>
      </c>
    </row>
    <row r="354" spans="1:13" x14ac:dyDescent="0.2">
      <c r="A354" s="217">
        <v>72509</v>
      </c>
      <c r="B354" s="607">
        <v>72509</v>
      </c>
      <c r="C354" s="607" t="s">
        <v>1410</v>
      </c>
      <c r="D354" s="608">
        <f t="shared" si="5"/>
        <v>292.06815892228241</v>
      </c>
      <c r="K354" s="201">
        <v>72732</v>
      </c>
      <c r="L354" t="s">
        <v>1473</v>
      </c>
      <c r="M354" s="122">
        <v>660.76472947699369</v>
      </c>
    </row>
    <row r="355" spans="1:13" x14ac:dyDescent="0.2">
      <c r="A355" s="217">
        <v>72510</v>
      </c>
      <c r="B355" s="607">
        <v>72510</v>
      </c>
      <c r="C355" s="607" t="s">
        <v>1411</v>
      </c>
      <c r="D355" s="608">
        <f t="shared" si="5"/>
        <v>267.81515892228242</v>
      </c>
      <c r="K355" s="201">
        <v>72733</v>
      </c>
      <c r="L355" t="s">
        <v>1474</v>
      </c>
      <c r="M355" s="122">
        <v>683.74401806004687</v>
      </c>
    </row>
    <row r="356" spans="1:13" x14ac:dyDescent="0.2">
      <c r="A356" s="217">
        <v>72563</v>
      </c>
      <c r="B356" s="607">
        <v>72563</v>
      </c>
      <c r="C356" s="607" t="s">
        <v>1412</v>
      </c>
      <c r="D356" s="608">
        <f t="shared" si="5"/>
        <v>257.43568629481399</v>
      </c>
      <c r="K356" s="201">
        <v>72734</v>
      </c>
      <c r="L356" t="s">
        <v>1475</v>
      </c>
      <c r="M356" s="122">
        <v>776.21635053000398</v>
      </c>
    </row>
    <row r="357" spans="1:13" x14ac:dyDescent="0.2">
      <c r="A357" s="217">
        <v>72564</v>
      </c>
      <c r="B357" s="607">
        <v>72564</v>
      </c>
      <c r="C357" s="607" t="s">
        <v>1413</v>
      </c>
      <c r="D357" s="608">
        <f t="shared" si="5"/>
        <v>257.43568629481399</v>
      </c>
      <c r="K357" s="201">
        <v>72735</v>
      </c>
      <c r="L357" t="s">
        <v>1476</v>
      </c>
      <c r="M357" s="122">
        <v>605.88335515081963</v>
      </c>
    </row>
    <row r="358" spans="1:13" x14ac:dyDescent="0.2">
      <c r="A358" s="217">
        <v>72565</v>
      </c>
      <c r="B358" s="607">
        <v>72565</v>
      </c>
      <c r="C358" s="607" t="s">
        <v>1414</v>
      </c>
      <c r="D358" s="608">
        <f t="shared" si="5"/>
        <v>818.97222332313595</v>
      </c>
      <c r="K358" s="201">
        <v>72748</v>
      </c>
      <c r="L358" t="s">
        <v>1477</v>
      </c>
      <c r="M358" s="122">
        <v>256.83</v>
      </c>
    </row>
    <row r="359" spans="1:13" x14ac:dyDescent="0.2">
      <c r="A359" s="217">
        <v>72566</v>
      </c>
      <c r="B359" s="607">
        <v>72566</v>
      </c>
      <c r="C359" s="607" t="s">
        <v>1415</v>
      </c>
      <c r="D359" s="608">
        <f t="shared" si="5"/>
        <v>708.24725937785718</v>
      </c>
      <c r="K359" s="201">
        <v>72749</v>
      </c>
      <c r="L359" t="s">
        <v>1478</v>
      </c>
      <c r="M359" s="122">
        <v>288.40773206712225</v>
      </c>
    </row>
    <row r="360" spans="1:13" x14ac:dyDescent="0.2">
      <c r="A360" s="217">
        <v>72567</v>
      </c>
      <c r="B360" s="607">
        <v>72567</v>
      </c>
      <c r="C360" s="607" t="s">
        <v>1416</v>
      </c>
      <c r="D360" s="608">
        <f t="shared" si="5"/>
        <v>757.77459083247095</v>
      </c>
      <c r="K360" s="201">
        <v>72758</v>
      </c>
      <c r="L360" t="s">
        <v>1479</v>
      </c>
      <c r="M360" s="122">
        <v>317.97942757088134</v>
      </c>
    </row>
    <row r="361" spans="1:13" x14ac:dyDescent="0.2">
      <c r="A361" s="217">
        <v>72568</v>
      </c>
      <c r="B361" s="607">
        <v>72568</v>
      </c>
      <c r="C361" s="607" t="s">
        <v>1417</v>
      </c>
      <c r="D361" s="608">
        <f t="shared" si="5"/>
        <v>244.90299619429678</v>
      </c>
      <c r="K361" s="201">
        <v>72759</v>
      </c>
      <c r="L361" t="s">
        <v>1480</v>
      </c>
      <c r="M361" s="122">
        <v>179.26285238709517</v>
      </c>
    </row>
    <row r="362" spans="1:13" x14ac:dyDescent="0.2">
      <c r="A362" s="217">
        <v>72569</v>
      </c>
      <c r="B362" s="607">
        <v>72569</v>
      </c>
      <c r="C362" s="607" t="s">
        <v>1418</v>
      </c>
      <c r="D362" s="608">
        <f t="shared" si="5"/>
        <v>391.06911487276341</v>
      </c>
      <c r="K362" s="201">
        <v>72764</v>
      </c>
      <c r="L362" t="s">
        <v>1481</v>
      </c>
      <c r="M362" s="122">
        <v>233.34800282163494</v>
      </c>
    </row>
    <row r="363" spans="1:13" x14ac:dyDescent="0.2">
      <c r="A363" s="217">
        <v>72570</v>
      </c>
      <c r="B363" s="607">
        <v>72570</v>
      </c>
      <c r="C363" s="607" t="s">
        <v>1419</v>
      </c>
      <c r="D363" s="608">
        <f t="shared" si="5"/>
        <v>336.03264559198317</v>
      </c>
      <c r="K363" s="201">
        <v>72765</v>
      </c>
      <c r="L363" t="s">
        <v>1482</v>
      </c>
      <c r="M363" s="122">
        <v>235.74911015748103</v>
      </c>
    </row>
    <row r="364" spans="1:13" x14ac:dyDescent="0.2">
      <c r="A364" s="217">
        <v>72571</v>
      </c>
      <c r="B364" s="607">
        <v>72571</v>
      </c>
      <c r="C364" s="607" t="s">
        <v>1420</v>
      </c>
      <c r="D364" s="608">
        <f t="shared" si="5"/>
        <v>222.17556178603655</v>
      </c>
      <c r="K364" s="201">
        <v>72766</v>
      </c>
      <c r="L364" t="s">
        <v>1483</v>
      </c>
      <c r="M364" s="122">
        <v>135.9538523870952</v>
      </c>
    </row>
    <row r="365" spans="1:13" x14ac:dyDescent="0.2">
      <c r="A365" s="217">
        <v>72572</v>
      </c>
      <c r="B365" s="607">
        <v>72572</v>
      </c>
      <c r="C365" s="607" t="s">
        <v>1421</v>
      </c>
      <c r="D365" s="608">
        <f t="shared" si="5"/>
        <v>222.02040415618404</v>
      </c>
      <c r="K365" s="201">
        <v>72768</v>
      </c>
      <c r="L365" t="s">
        <v>1484</v>
      </c>
      <c r="M365" s="122">
        <v>629.65007223740918</v>
      </c>
    </row>
    <row r="366" spans="1:13" x14ac:dyDescent="0.2">
      <c r="A366" s="217">
        <v>72574</v>
      </c>
      <c r="B366" s="607">
        <v>72574</v>
      </c>
      <c r="C366" s="607" t="s">
        <v>1422</v>
      </c>
      <c r="D366" s="608">
        <f t="shared" si="5"/>
        <v>295.83984078512316</v>
      </c>
      <c r="K366" s="201">
        <v>72769</v>
      </c>
      <c r="L366" t="s">
        <v>1485</v>
      </c>
      <c r="M366" s="122">
        <v>296.81918629481402</v>
      </c>
    </row>
    <row r="367" spans="1:13" x14ac:dyDescent="0.2">
      <c r="A367" s="217">
        <v>72575</v>
      </c>
      <c r="B367" s="607">
        <v>72575</v>
      </c>
      <c r="C367" s="607" t="s">
        <v>1423</v>
      </c>
      <c r="D367" s="608">
        <f t="shared" si="5"/>
        <v>344.25284910453132</v>
      </c>
      <c r="K367" s="201">
        <v>72770</v>
      </c>
      <c r="L367" t="s">
        <v>1486</v>
      </c>
      <c r="M367" s="122">
        <v>295.97768315527065</v>
      </c>
    </row>
    <row r="368" spans="1:13" x14ac:dyDescent="0.2">
      <c r="A368" s="217">
        <v>72583</v>
      </c>
      <c r="B368" s="607">
        <v>72583</v>
      </c>
      <c r="C368" s="607" t="s">
        <v>1424</v>
      </c>
      <c r="D368" s="608">
        <f t="shared" si="5"/>
        <v>273.35399398236814</v>
      </c>
      <c r="K368" s="201">
        <v>72771</v>
      </c>
      <c r="L368" t="s">
        <v>1487</v>
      </c>
      <c r="M368" s="122">
        <v>328.51967621320262</v>
      </c>
    </row>
    <row r="369" spans="1:13" x14ac:dyDescent="0.2">
      <c r="A369" s="217">
        <v>72584</v>
      </c>
      <c r="B369" s="607">
        <v>72584</v>
      </c>
      <c r="C369" s="607" t="s">
        <v>1425</v>
      </c>
      <c r="D369" s="608">
        <f t="shared" si="5"/>
        <v>320.01896046600552</v>
      </c>
      <c r="K369" s="201">
        <v>72772</v>
      </c>
      <c r="L369" t="s">
        <v>1488</v>
      </c>
      <c r="M369" s="122">
        <v>342.43342621320261</v>
      </c>
    </row>
    <row r="370" spans="1:13" x14ac:dyDescent="0.2">
      <c r="A370" s="217">
        <v>72585</v>
      </c>
      <c r="B370" s="607">
        <v>72585</v>
      </c>
      <c r="C370" s="607" t="s">
        <v>1426</v>
      </c>
      <c r="D370" s="608">
        <f t="shared" si="5"/>
        <v>191.64259831850524</v>
      </c>
      <c r="K370" s="201">
        <v>72773</v>
      </c>
      <c r="L370" t="s">
        <v>1489</v>
      </c>
      <c r="M370" s="122">
        <v>196.10364638579819</v>
      </c>
    </row>
    <row r="371" spans="1:13" x14ac:dyDescent="0.2">
      <c r="A371" s="217">
        <v>72587</v>
      </c>
      <c r="B371" s="607">
        <v>72587</v>
      </c>
      <c r="C371" s="607" t="s">
        <v>1427</v>
      </c>
      <c r="D371" s="608">
        <f t="shared" si="5"/>
        <v>293.97768315527065</v>
      </c>
      <c r="K371" s="201">
        <v>72774</v>
      </c>
      <c r="L371" t="s">
        <v>1490</v>
      </c>
      <c r="M371" s="122">
        <v>279.6957369267335</v>
      </c>
    </row>
    <row r="372" spans="1:13" x14ac:dyDescent="0.2">
      <c r="A372" s="217">
        <v>72588</v>
      </c>
      <c r="B372" s="607">
        <v>72588</v>
      </c>
      <c r="C372" s="607" t="s">
        <v>1428</v>
      </c>
      <c r="D372" s="608">
        <f t="shared" si="5"/>
        <v>277.6957369267335</v>
      </c>
      <c r="K372" s="201">
        <v>72775</v>
      </c>
      <c r="L372" t="s">
        <v>1491</v>
      </c>
      <c r="M372" s="122">
        <v>310.34143627312483</v>
      </c>
    </row>
    <row r="373" spans="1:13" x14ac:dyDescent="0.2">
      <c r="A373" s="217">
        <v>72589</v>
      </c>
      <c r="B373" s="607">
        <v>72589</v>
      </c>
      <c r="C373" s="607" t="s">
        <v>1429</v>
      </c>
      <c r="D373" s="608">
        <f t="shared" si="5"/>
        <v>326.51967621320262</v>
      </c>
      <c r="K373" s="201">
        <v>72776</v>
      </c>
      <c r="L373" t="s">
        <v>1492</v>
      </c>
      <c r="M373" s="122">
        <v>293.68752613279258</v>
      </c>
    </row>
    <row r="374" spans="1:13" x14ac:dyDescent="0.2">
      <c r="A374" s="217">
        <v>72590</v>
      </c>
      <c r="B374" s="607">
        <v>72590</v>
      </c>
      <c r="C374" s="607" t="s">
        <v>1430</v>
      </c>
      <c r="D374" s="608">
        <f t="shared" si="5"/>
        <v>331.21673796213076</v>
      </c>
      <c r="K374" s="201">
        <v>72777</v>
      </c>
      <c r="L374" t="s">
        <v>1493</v>
      </c>
      <c r="M374" s="122">
        <v>309.62123033879504</v>
      </c>
    </row>
    <row r="375" spans="1:13" x14ac:dyDescent="0.2">
      <c r="A375" s="217">
        <v>72591</v>
      </c>
      <c r="B375" s="607">
        <v>72591</v>
      </c>
      <c r="C375" s="607" t="s">
        <v>1431</v>
      </c>
      <c r="D375" s="608">
        <f t="shared" si="5"/>
        <v>340.43342621320261</v>
      </c>
      <c r="K375" s="201">
        <v>72779</v>
      </c>
      <c r="L375" t="s">
        <v>1494</v>
      </c>
      <c r="M375" s="122">
        <v>229.79265674631267</v>
      </c>
    </row>
    <row r="376" spans="1:13" x14ac:dyDescent="0.2">
      <c r="A376" s="217">
        <v>72592</v>
      </c>
      <c r="B376" s="607">
        <v>72592</v>
      </c>
      <c r="C376" s="607" t="s">
        <v>1432</v>
      </c>
      <c r="D376" s="608">
        <f t="shared" si="5"/>
        <v>271.85471102544722</v>
      </c>
      <c r="K376" s="201">
        <v>72780</v>
      </c>
      <c r="L376" t="s">
        <v>1495</v>
      </c>
      <c r="M376" s="122">
        <v>200.27845046788011</v>
      </c>
    </row>
    <row r="377" spans="1:13" x14ac:dyDescent="0.2">
      <c r="A377" s="217">
        <v>72593</v>
      </c>
      <c r="B377" s="607">
        <v>72593</v>
      </c>
      <c r="C377" s="607" t="s">
        <v>1433</v>
      </c>
      <c r="D377" s="608">
        <f t="shared" si="5"/>
        <v>275.09668629481394</v>
      </c>
      <c r="K377" s="201">
        <v>72781</v>
      </c>
      <c r="L377" t="s">
        <v>1496</v>
      </c>
      <c r="M377" s="122">
        <v>228.27833542745844</v>
      </c>
    </row>
    <row r="378" spans="1:13" x14ac:dyDescent="0.2">
      <c r="A378" s="217">
        <v>72594</v>
      </c>
      <c r="B378" s="607">
        <v>72594</v>
      </c>
      <c r="C378" s="607" t="s">
        <v>1434</v>
      </c>
      <c r="D378" s="608">
        <f t="shared" si="5"/>
        <v>204.91035525435933</v>
      </c>
      <c r="K378" s="201">
        <v>72782</v>
      </c>
      <c r="L378" t="s">
        <v>1497</v>
      </c>
      <c r="M378" s="122">
        <v>230.10333542745843</v>
      </c>
    </row>
    <row r="379" spans="1:13" x14ac:dyDescent="0.2">
      <c r="A379" s="217">
        <v>72595</v>
      </c>
      <c r="B379" s="607">
        <v>72595</v>
      </c>
      <c r="C379" s="607" t="s">
        <v>1435</v>
      </c>
      <c r="D379" s="608">
        <f t="shared" si="5"/>
        <v>597.85833773467039</v>
      </c>
      <c r="K379" s="201">
        <v>72784</v>
      </c>
      <c r="L379" t="s">
        <v>1498</v>
      </c>
      <c r="M379" s="122">
        <v>353.82667149326943</v>
      </c>
    </row>
    <row r="380" spans="1:13" x14ac:dyDescent="0.2">
      <c r="A380" s="217">
        <v>72596</v>
      </c>
      <c r="B380" s="607">
        <v>72596</v>
      </c>
      <c r="C380" s="607" t="s">
        <v>1437</v>
      </c>
      <c r="D380" s="608">
        <f t="shared" si="5"/>
        <v>262.03473692673344</v>
      </c>
      <c r="K380" s="201">
        <v>72785</v>
      </c>
      <c r="L380" t="s">
        <v>1499</v>
      </c>
      <c r="M380" s="122">
        <v>339.9126714932695</v>
      </c>
    </row>
    <row r="381" spans="1:13" x14ac:dyDescent="0.2">
      <c r="A381" s="217">
        <v>72597</v>
      </c>
      <c r="B381" s="607">
        <v>72597</v>
      </c>
      <c r="C381" s="607" t="s">
        <v>1438</v>
      </c>
      <c r="D381" s="608">
        <f t="shared" si="5"/>
        <v>324.77242621320261</v>
      </c>
      <c r="K381" s="201">
        <v>72786</v>
      </c>
      <c r="L381" t="s">
        <v>1500</v>
      </c>
      <c r="M381" s="122">
        <v>204.90534437614622</v>
      </c>
    </row>
    <row r="382" spans="1:13" x14ac:dyDescent="0.2">
      <c r="A382" s="217">
        <v>72600</v>
      </c>
      <c r="B382" s="607">
        <v>72600</v>
      </c>
      <c r="C382" s="607" t="s">
        <v>1439</v>
      </c>
      <c r="D382" s="608" t="e">
        <f t="shared" si="5"/>
        <v>#N/A</v>
      </c>
      <c r="K382" s="201">
        <v>72789</v>
      </c>
      <c r="L382" t="s">
        <v>1501</v>
      </c>
      <c r="M382" s="122">
        <v>301.07201822538332</v>
      </c>
    </row>
    <row r="383" spans="1:13" x14ac:dyDescent="0.2">
      <c r="A383" s="217">
        <v>72601</v>
      </c>
      <c r="B383" s="607">
        <v>72601</v>
      </c>
      <c r="C383" s="607" t="s">
        <v>1440</v>
      </c>
      <c r="D383" s="608">
        <f t="shared" si="5"/>
        <v>151.8586185156216</v>
      </c>
      <c r="K383" s="201">
        <v>72790</v>
      </c>
      <c r="L383" t="s">
        <v>1502</v>
      </c>
      <c r="M383" s="122">
        <v>351.81551386341698</v>
      </c>
    </row>
    <row r="384" spans="1:13" x14ac:dyDescent="0.2">
      <c r="A384" s="217">
        <v>72602</v>
      </c>
      <c r="B384" s="607">
        <v>72602</v>
      </c>
      <c r="C384" s="607" t="s">
        <v>1441</v>
      </c>
      <c r="D384" s="608" t="e">
        <f t="shared" si="5"/>
        <v>#N/A</v>
      </c>
      <c r="K384" s="201">
        <v>72811</v>
      </c>
      <c r="L384" t="s">
        <v>1503</v>
      </c>
      <c r="M384" s="122">
        <v>633.25546905468229</v>
      </c>
    </row>
    <row r="385" spans="1:13" x14ac:dyDescent="0.2">
      <c r="A385" s="217">
        <v>72603</v>
      </c>
      <c r="B385" s="607">
        <v>72603</v>
      </c>
      <c r="C385" s="607" t="s">
        <v>1442</v>
      </c>
      <c r="D385" s="608">
        <f t="shared" si="5"/>
        <v>134.93154278065313</v>
      </c>
      <c r="K385" s="201">
        <v>72812</v>
      </c>
      <c r="L385" t="s">
        <v>1504</v>
      </c>
      <c r="M385" s="122">
        <v>692.14692781970393</v>
      </c>
    </row>
    <row r="386" spans="1:13" x14ac:dyDescent="0.2">
      <c r="A386" s="217">
        <v>72604</v>
      </c>
      <c r="B386" s="607">
        <v>72604</v>
      </c>
      <c r="C386" s="607" t="s">
        <v>1442</v>
      </c>
      <c r="D386" s="608">
        <f t="shared" si="5"/>
        <v>680.400303762406</v>
      </c>
      <c r="K386" s="201">
        <v>72813</v>
      </c>
      <c r="L386" t="s">
        <v>1505</v>
      </c>
      <c r="M386" s="122">
        <v>723.74493040983236</v>
      </c>
    </row>
    <row r="387" spans="1:13" x14ac:dyDescent="0.2">
      <c r="A387" s="217">
        <v>72605</v>
      </c>
      <c r="B387" s="607">
        <v>72605</v>
      </c>
      <c r="C387" s="607" t="s">
        <v>1443</v>
      </c>
      <c r="D387" s="608">
        <f t="shared" ref="D387:D450" si="6">VLOOKUP(B387,K$2:M$435,3,0)</f>
        <v>266.74199987737654</v>
      </c>
      <c r="K387" s="201">
        <v>72819</v>
      </c>
      <c r="L387" t="s">
        <v>1506</v>
      </c>
      <c r="M387" s="122">
        <v>929.9076391748539</v>
      </c>
    </row>
    <row r="388" spans="1:13" x14ac:dyDescent="0.2">
      <c r="A388" s="217">
        <v>72616</v>
      </c>
      <c r="B388" s="607">
        <v>72616</v>
      </c>
      <c r="C388" s="607" t="s">
        <v>1444</v>
      </c>
      <c r="D388" s="608">
        <f t="shared" si="6"/>
        <v>312.84617621320257</v>
      </c>
      <c r="K388" s="612">
        <v>72832</v>
      </c>
      <c r="L388" s="613" t="s">
        <v>1507</v>
      </c>
      <c r="M388" s="614">
        <v>300.09368627312483</v>
      </c>
    </row>
    <row r="389" spans="1:13" x14ac:dyDescent="0.2">
      <c r="A389" s="217">
        <v>72617</v>
      </c>
      <c r="B389" s="607">
        <v>72617</v>
      </c>
      <c r="C389" s="607" t="s">
        <v>1445</v>
      </c>
      <c r="D389" s="608">
        <f t="shared" si="6"/>
        <v>315.55573796213071</v>
      </c>
      <c r="K389" s="201">
        <v>72836</v>
      </c>
      <c r="L389" t="s">
        <v>1508</v>
      </c>
      <c r="M389" s="122">
        <v>282.78830676669349</v>
      </c>
    </row>
    <row r="390" spans="1:13" x14ac:dyDescent="0.2">
      <c r="A390" s="217">
        <v>72618</v>
      </c>
      <c r="B390" s="607">
        <v>72618</v>
      </c>
      <c r="C390" s="607" t="s">
        <v>1446</v>
      </c>
      <c r="D390" s="608">
        <f t="shared" si="6"/>
        <v>326.08548576050259</v>
      </c>
      <c r="K390" s="201">
        <v>72837</v>
      </c>
      <c r="L390" t="s">
        <v>1509</v>
      </c>
      <c r="M390" s="122">
        <v>291.13593629481397</v>
      </c>
    </row>
    <row r="391" spans="1:13" x14ac:dyDescent="0.2">
      <c r="A391" s="217">
        <v>72619</v>
      </c>
      <c r="B391" s="607">
        <v>72619</v>
      </c>
      <c r="C391" s="607" t="s">
        <v>1447</v>
      </c>
      <c r="D391" s="608">
        <f t="shared" si="6"/>
        <v>323.56757813065002</v>
      </c>
      <c r="K391" s="201">
        <v>72838</v>
      </c>
      <c r="L391" t="s">
        <v>1510</v>
      </c>
      <c r="M391" s="122">
        <v>174.88464110200118</v>
      </c>
    </row>
    <row r="392" spans="1:13" x14ac:dyDescent="0.2">
      <c r="A392" s="217">
        <v>72640</v>
      </c>
      <c r="B392" s="607">
        <v>72640</v>
      </c>
      <c r="C392" s="607" t="s">
        <v>1448</v>
      </c>
      <c r="D392" s="608">
        <f t="shared" si="6"/>
        <v>319.80721046600553</v>
      </c>
      <c r="K392" s="201">
        <v>72839</v>
      </c>
      <c r="L392" t="s">
        <v>1511</v>
      </c>
      <c r="M392" s="122">
        <v>216.45678554468211</v>
      </c>
    </row>
    <row r="393" spans="1:13" x14ac:dyDescent="0.2">
      <c r="A393" s="217">
        <v>72642</v>
      </c>
      <c r="B393" s="607">
        <v>72642</v>
      </c>
      <c r="C393" s="607" t="s">
        <v>1449</v>
      </c>
      <c r="D393" s="608">
        <f t="shared" si="6"/>
        <v>419.65944900820205</v>
      </c>
      <c r="K393" s="201">
        <v>72851</v>
      </c>
      <c r="L393" t="s">
        <v>1512</v>
      </c>
      <c r="M393" s="122">
        <v>335.90176386341699</v>
      </c>
    </row>
    <row r="394" spans="1:13" x14ac:dyDescent="0.2">
      <c r="A394" s="217">
        <v>72643</v>
      </c>
      <c r="B394" s="607">
        <v>72643</v>
      </c>
      <c r="C394" s="607" t="s">
        <v>1450</v>
      </c>
      <c r="D394" s="608">
        <f t="shared" si="6"/>
        <v>295.97768315527065</v>
      </c>
      <c r="K394" s="201">
        <v>72854</v>
      </c>
      <c r="L394" t="s">
        <v>1513</v>
      </c>
      <c r="M394" s="122">
        <v>212.79000714009072</v>
      </c>
    </row>
    <row r="395" spans="1:13" x14ac:dyDescent="0.2">
      <c r="A395" s="217">
        <v>72644</v>
      </c>
      <c r="B395" s="607">
        <v>72644</v>
      </c>
      <c r="C395" s="607" t="s">
        <v>1451</v>
      </c>
      <c r="D395" s="608">
        <f t="shared" si="6"/>
        <v>333.21673796213076</v>
      </c>
      <c r="K395" s="201">
        <v>72855</v>
      </c>
      <c r="L395" t="s">
        <v>1514</v>
      </c>
      <c r="M395" s="122">
        <v>286.66209738043369</v>
      </c>
    </row>
    <row r="396" spans="1:13" x14ac:dyDescent="0.2">
      <c r="A396" s="217">
        <v>72645</v>
      </c>
      <c r="B396" s="607">
        <v>72645</v>
      </c>
      <c r="C396" s="607" t="s">
        <v>1452</v>
      </c>
      <c r="D396" s="608">
        <f t="shared" si="6"/>
        <v>305.11182813065005</v>
      </c>
      <c r="K396" s="201">
        <v>72856</v>
      </c>
      <c r="L396" t="s">
        <v>1515</v>
      </c>
      <c r="M396" s="122">
        <v>375.4548886154123</v>
      </c>
    </row>
    <row r="397" spans="1:13" x14ac:dyDescent="0.2">
      <c r="A397" s="217">
        <v>72653</v>
      </c>
      <c r="B397" s="607">
        <v>72653</v>
      </c>
      <c r="C397" s="607" t="s">
        <v>484</v>
      </c>
      <c r="D397" s="608">
        <f t="shared" si="6"/>
        <v>243.06612556393458</v>
      </c>
      <c r="K397" s="201">
        <v>72857</v>
      </c>
      <c r="L397" t="s">
        <v>1516</v>
      </c>
      <c r="M397" s="122">
        <v>345.84527091905159</v>
      </c>
    </row>
    <row r="398" spans="1:13" x14ac:dyDescent="0.2">
      <c r="A398" s="217">
        <v>72654</v>
      </c>
      <c r="B398" s="607">
        <v>72654</v>
      </c>
      <c r="C398" s="607" t="s">
        <v>1453</v>
      </c>
      <c r="D398" s="608">
        <f t="shared" si="6"/>
        <v>217.30278152391293</v>
      </c>
      <c r="K398" s="201">
        <v>72858</v>
      </c>
      <c r="L398" t="s">
        <v>1517</v>
      </c>
      <c r="M398" s="122">
        <v>310.55905096519791</v>
      </c>
    </row>
    <row r="399" spans="1:13" x14ac:dyDescent="0.2">
      <c r="A399" s="217">
        <v>72655</v>
      </c>
      <c r="B399" s="607">
        <v>72655</v>
      </c>
      <c r="C399" s="607" t="s">
        <v>1454</v>
      </c>
      <c r="D399" s="608">
        <f t="shared" si="6"/>
        <v>691.79480376240599</v>
      </c>
      <c r="K399" s="201">
        <v>72859</v>
      </c>
      <c r="L399" t="s">
        <v>1518</v>
      </c>
      <c r="M399" s="122">
        <v>303.10080096519789</v>
      </c>
    </row>
    <row r="400" spans="1:13" x14ac:dyDescent="0.2">
      <c r="A400" s="217">
        <v>72667</v>
      </c>
      <c r="B400" s="607">
        <v>72667</v>
      </c>
      <c r="C400" s="607" t="s">
        <v>1455</v>
      </c>
      <c r="D400" s="608">
        <f t="shared" si="6"/>
        <v>506.96981265566677</v>
      </c>
      <c r="K400" s="201">
        <v>72862</v>
      </c>
      <c r="L400" t="s">
        <v>1519</v>
      </c>
      <c r="M400" s="122">
        <v>307.02755096519786</v>
      </c>
    </row>
    <row r="401" spans="1:13" x14ac:dyDescent="0.2">
      <c r="A401" s="217">
        <v>72668</v>
      </c>
      <c r="B401" s="607">
        <v>72668</v>
      </c>
      <c r="C401" s="607" t="s">
        <v>1456</v>
      </c>
      <c r="D401" s="608">
        <f t="shared" si="6"/>
        <v>552.36488861541238</v>
      </c>
      <c r="K401" s="201">
        <v>72863</v>
      </c>
      <c r="L401" t="s">
        <v>1520</v>
      </c>
      <c r="M401" s="122">
        <v>289.92867985039084</v>
      </c>
    </row>
    <row r="402" spans="1:13" x14ac:dyDescent="0.2">
      <c r="A402" s="217">
        <v>72695</v>
      </c>
      <c r="B402" s="607">
        <v>72695</v>
      </c>
      <c r="C402" s="607" t="s">
        <v>1457</v>
      </c>
      <c r="D402" s="608" t="e">
        <f t="shared" si="6"/>
        <v>#N/A</v>
      </c>
      <c r="K402" s="201">
        <v>72864</v>
      </c>
      <c r="L402" t="s">
        <v>1521</v>
      </c>
      <c r="M402" s="122">
        <v>275.11459479030509</v>
      </c>
    </row>
    <row r="403" spans="1:13" x14ac:dyDescent="0.2">
      <c r="A403" s="217">
        <v>72696</v>
      </c>
      <c r="B403" s="607">
        <v>72696</v>
      </c>
      <c r="C403" s="607" t="s">
        <v>1458</v>
      </c>
      <c r="D403" s="608">
        <f t="shared" si="6"/>
        <v>352.13677091905163</v>
      </c>
      <c r="K403" s="201">
        <v>72865</v>
      </c>
      <c r="L403" t="s">
        <v>1522</v>
      </c>
      <c r="M403" s="122">
        <v>175.44909174279027</v>
      </c>
    </row>
    <row r="404" spans="1:13" x14ac:dyDescent="0.2">
      <c r="A404" s="217">
        <v>72697</v>
      </c>
      <c r="B404" s="607">
        <v>72697</v>
      </c>
      <c r="C404" s="607" t="s">
        <v>1459</v>
      </c>
      <c r="D404" s="608">
        <f t="shared" si="6"/>
        <v>316.85055096519784</v>
      </c>
      <c r="K404" s="201">
        <v>72866</v>
      </c>
      <c r="L404" t="s">
        <v>1523</v>
      </c>
      <c r="M404" s="122">
        <v>758.0180387810758</v>
      </c>
    </row>
    <row r="405" spans="1:13" x14ac:dyDescent="0.2">
      <c r="A405" s="217">
        <v>72698</v>
      </c>
      <c r="B405" s="607">
        <v>72698</v>
      </c>
      <c r="C405" s="607" t="s">
        <v>1460</v>
      </c>
      <c r="D405" s="608">
        <f t="shared" si="6"/>
        <v>309.39230096519788</v>
      </c>
      <c r="K405" s="201">
        <v>72867</v>
      </c>
      <c r="L405" t="s">
        <v>1524</v>
      </c>
      <c r="M405" s="122">
        <v>531.7184374136973</v>
      </c>
    </row>
    <row r="406" spans="1:13" x14ac:dyDescent="0.2">
      <c r="A406" s="217">
        <v>72699</v>
      </c>
      <c r="B406" s="607">
        <v>72699</v>
      </c>
      <c r="C406" s="607" t="s">
        <v>1461</v>
      </c>
      <c r="D406" s="608">
        <f t="shared" si="6"/>
        <v>313.31880096519785</v>
      </c>
      <c r="K406" s="201">
        <v>72037</v>
      </c>
      <c r="L406" t="s">
        <v>1525</v>
      </c>
      <c r="M406" s="122">
        <v>324.84288554468213</v>
      </c>
    </row>
    <row r="407" spans="1:13" x14ac:dyDescent="0.2">
      <c r="A407" s="217">
        <v>72700</v>
      </c>
      <c r="B407" s="607">
        <v>72700</v>
      </c>
      <c r="C407" s="607" t="s">
        <v>1462</v>
      </c>
      <c r="D407" s="608">
        <f t="shared" si="6"/>
        <v>296.22017985039082</v>
      </c>
      <c r="K407" s="201">
        <v>72885</v>
      </c>
      <c r="L407" t="s">
        <v>1526</v>
      </c>
      <c r="M407" s="122">
        <v>278.15084345939124</v>
      </c>
    </row>
    <row r="408" spans="1:13" x14ac:dyDescent="0.2">
      <c r="A408" s="217">
        <v>72701</v>
      </c>
      <c r="B408" s="607">
        <v>72701</v>
      </c>
      <c r="C408" s="607" t="s">
        <v>1463</v>
      </c>
      <c r="D408" s="608">
        <f t="shared" si="6"/>
        <v>292.68109479030511</v>
      </c>
      <c r="K408" s="201">
        <v>72886</v>
      </c>
      <c r="L408" t="s">
        <v>1527</v>
      </c>
      <c r="M408" s="122">
        <v>220.66251656412356</v>
      </c>
    </row>
    <row r="409" spans="1:13" x14ac:dyDescent="0.2">
      <c r="A409" s="217">
        <v>72702</v>
      </c>
      <c r="B409" s="607">
        <v>72702</v>
      </c>
      <c r="C409" s="607" t="s">
        <v>1464</v>
      </c>
      <c r="D409" s="608">
        <f t="shared" si="6"/>
        <v>361.8579684952407</v>
      </c>
      <c r="K409" s="201">
        <v>72887</v>
      </c>
      <c r="L409" t="s">
        <v>1528</v>
      </c>
      <c r="M409" s="122">
        <v>277.59962485253521</v>
      </c>
    </row>
    <row r="410" spans="1:13" x14ac:dyDescent="0.2">
      <c r="A410" s="217">
        <v>72703</v>
      </c>
      <c r="B410" s="607">
        <v>72703</v>
      </c>
      <c r="C410" s="607" t="s">
        <v>1465</v>
      </c>
      <c r="D410" s="608">
        <f t="shared" si="6"/>
        <v>215.04646352206299</v>
      </c>
      <c r="K410" s="201">
        <v>72888</v>
      </c>
      <c r="L410" t="s">
        <v>486</v>
      </c>
      <c r="M410" s="122">
        <v>401.08487631949112</v>
      </c>
    </row>
    <row r="411" spans="1:13" x14ac:dyDescent="0.2">
      <c r="A411" s="217">
        <v>72717</v>
      </c>
      <c r="B411" s="607">
        <v>72717</v>
      </c>
      <c r="C411" s="607" t="s">
        <v>1466</v>
      </c>
      <c r="D411" s="608">
        <f t="shared" si="6"/>
        <v>781.65298109352182</v>
      </c>
      <c r="K411" s="201">
        <v>72889</v>
      </c>
      <c r="L411" t="s">
        <v>487</v>
      </c>
      <c r="M411" s="122">
        <v>629.97232223740923</v>
      </c>
    </row>
    <row r="412" spans="1:13" x14ac:dyDescent="0.2">
      <c r="A412" s="217">
        <v>72718</v>
      </c>
      <c r="B412" s="607">
        <v>72718</v>
      </c>
      <c r="C412" s="607" t="s">
        <v>1467</v>
      </c>
      <c r="D412" s="608">
        <f t="shared" si="6"/>
        <v>247.16805695190783</v>
      </c>
      <c r="K412" s="201">
        <v>72893</v>
      </c>
      <c r="L412" t="s">
        <v>488</v>
      </c>
      <c r="M412" s="122">
        <v>217.76480120576096</v>
      </c>
    </row>
    <row r="413" spans="1:13" x14ac:dyDescent="0.2">
      <c r="A413" s="217">
        <v>72719</v>
      </c>
      <c r="B413" s="607">
        <v>72719</v>
      </c>
      <c r="C413" s="607" t="s">
        <v>1468</v>
      </c>
      <c r="D413" s="608">
        <f t="shared" si="6"/>
        <v>299.84233712345895</v>
      </c>
      <c r="K413" s="201">
        <v>72894</v>
      </c>
      <c r="L413" t="s">
        <v>489</v>
      </c>
      <c r="M413" s="122">
        <v>380.42968268108257</v>
      </c>
    </row>
    <row r="414" spans="1:13" x14ac:dyDescent="0.2">
      <c r="A414" s="217">
        <v>72720</v>
      </c>
      <c r="B414" s="607">
        <v>72720</v>
      </c>
      <c r="C414" s="607" t="s">
        <v>1469</v>
      </c>
      <c r="D414" s="608">
        <f t="shared" si="6"/>
        <v>196.53992131670262</v>
      </c>
      <c r="K414" s="201">
        <v>72895</v>
      </c>
      <c r="L414" t="s">
        <v>490</v>
      </c>
      <c r="M414" s="122">
        <v>350.82006498472191</v>
      </c>
    </row>
    <row r="415" spans="1:13" x14ac:dyDescent="0.2">
      <c r="A415" s="217">
        <v>72721</v>
      </c>
      <c r="B415" s="607">
        <v>72721</v>
      </c>
      <c r="C415" s="607" t="s">
        <v>1470</v>
      </c>
      <c r="D415" s="608">
        <f t="shared" si="6"/>
        <v>220.22605832142489</v>
      </c>
      <c r="K415" s="201">
        <v>72882</v>
      </c>
      <c r="L415" t="s">
        <v>1529</v>
      </c>
      <c r="M415" s="122">
        <v>326.05817621320261</v>
      </c>
    </row>
    <row r="416" spans="1:13" x14ac:dyDescent="0.2">
      <c r="A416" s="217">
        <v>72723</v>
      </c>
      <c r="B416" s="607">
        <v>72723</v>
      </c>
      <c r="C416" s="607" t="s">
        <v>485</v>
      </c>
      <c r="D416" s="608">
        <f t="shared" si="6"/>
        <v>425.60242243236706</v>
      </c>
      <c r="K416" s="201">
        <v>72881</v>
      </c>
      <c r="L416" t="s">
        <v>1530</v>
      </c>
      <c r="M416" s="122">
        <v>339.9721762132026</v>
      </c>
    </row>
    <row r="417" spans="1:13" x14ac:dyDescent="0.2">
      <c r="A417" s="217">
        <v>72724</v>
      </c>
      <c r="B417" s="607">
        <v>72724</v>
      </c>
      <c r="C417" s="607" t="s">
        <v>1471</v>
      </c>
      <c r="D417" s="608">
        <f t="shared" si="6"/>
        <v>220.46904884253848</v>
      </c>
      <c r="K417" s="201">
        <v>72883</v>
      </c>
      <c r="L417" t="s">
        <v>491</v>
      </c>
      <c r="M417" s="122">
        <v>330.7554879621307</v>
      </c>
    </row>
    <row r="418" spans="1:13" x14ac:dyDescent="0.2">
      <c r="A418" s="217">
        <v>72725</v>
      </c>
      <c r="B418" s="607">
        <v>72725</v>
      </c>
      <c r="C418" s="607" t="s">
        <v>1472</v>
      </c>
      <c r="D418" s="608">
        <f t="shared" si="6"/>
        <v>200.52296012702968</v>
      </c>
      <c r="K418" s="201">
        <v>72978</v>
      </c>
      <c r="L418" t="s">
        <v>1531</v>
      </c>
      <c r="M418" s="122">
        <v>424.31384915403896</v>
      </c>
    </row>
    <row r="419" spans="1:13" x14ac:dyDescent="0.2">
      <c r="A419" s="217">
        <v>72732</v>
      </c>
      <c r="B419" s="607">
        <v>72732</v>
      </c>
      <c r="C419" s="607" t="s">
        <v>1473</v>
      </c>
      <c r="D419" s="608">
        <f t="shared" si="6"/>
        <v>660.76472947699369</v>
      </c>
      <c r="K419" s="201">
        <v>72977</v>
      </c>
      <c r="L419" t="s">
        <v>1532</v>
      </c>
      <c r="M419" s="122">
        <v>142.32295648988506</v>
      </c>
    </row>
    <row r="420" spans="1:13" x14ac:dyDescent="0.2">
      <c r="A420" s="217">
        <v>72733</v>
      </c>
      <c r="B420" s="607">
        <v>72733</v>
      </c>
      <c r="C420" s="607" t="s">
        <v>1474</v>
      </c>
      <c r="D420" s="608">
        <f t="shared" si="6"/>
        <v>683.74401806004687</v>
      </c>
      <c r="K420" s="201">
        <v>72919</v>
      </c>
      <c r="L420" t="s">
        <v>1533</v>
      </c>
      <c r="M420" s="122">
        <v>315.92</v>
      </c>
    </row>
    <row r="421" spans="1:13" x14ac:dyDescent="0.2">
      <c r="A421" s="217">
        <v>72734</v>
      </c>
      <c r="B421" s="607">
        <v>72734</v>
      </c>
      <c r="C421" s="607" t="s">
        <v>1475</v>
      </c>
      <c r="D421" s="608">
        <f t="shared" si="6"/>
        <v>776.21635053000398</v>
      </c>
      <c r="K421" s="201">
        <v>72983</v>
      </c>
      <c r="L421" t="s">
        <v>492</v>
      </c>
      <c r="M421" s="122">
        <v>625.04832223740925</v>
      </c>
    </row>
    <row r="422" spans="1:13" x14ac:dyDescent="0.2">
      <c r="A422" s="217">
        <v>72735</v>
      </c>
      <c r="B422" s="607">
        <v>72735</v>
      </c>
      <c r="C422" s="607" t="s">
        <v>1476</v>
      </c>
      <c r="D422" s="608">
        <f t="shared" si="6"/>
        <v>605.88335515081963</v>
      </c>
      <c r="K422" s="201">
        <v>72984</v>
      </c>
      <c r="L422" t="s">
        <v>1534</v>
      </c>
      <c r="M422" s="122">
        <v>528.92823033879517</v>
      </c>
    </row>
    <row r="423" spans="1:13" x14ac:dyDescent="0.2">
      <c r="A423" s="217">
        <v>72748</v>
      </c>
      <c r="B423" s="607">
        <v>72748</v>
      </c>
      <c r="C423" s="607" t="s">
        <v>1477</v>
      </c>
      <c r="D423" s="608">
        <f t="shared" si="6"/>
        <v>256.83</v>
      </c>
      <c r="E423" s="610">
        <v>256.83</v>
      </c>
      <c r="F423" s="610" t="s">
        <v>1436</v>
      </c>
      <c r="K423" s="201">
        <v>72816</v>
      </c>
      <c r="L423" t="s">
        <v>493</v>
      </c>
      <c r="M423" s="122">
        <v>922.48160515081952</v>
      </c>
    </row>
    <row r="424" spans="1:13" x14ac:dyDescent="0.2">
      <c r="A424" s="217">
        <v>72749</v>
      </c>
      <c r="B424" s="607">
        <v>72749</v>
      </c>
      <c r="C424" s="607" t="s">
        <v>1478</v>
      </c>
      <c r="D424" s="608">
        <f t="shared" si="6"/>
        <v>288.40773206712225</v>
      </c>
      <c r="K424" s="201">
        <v>72818</v>
      </c>
      <c r="L424" t="s">
        <v>582</v>
      </c>
      <c r="M424" s="122">
        <v>659.07940461208602</v>
      </c>
    </row>
    <row r="425" spans="1:13" x14ac:dyDescent="0.2">
      <c r="A425" s="217">
        <v>72758</v>
      </c>
      <c r="B425" s="607">
        <v>72758</v>
      </c>
      <c r="C425" s="607" t="s">
        <v>1479</v>
      </c>
      <c r="D425" s="608">
        <f t="shared" si="6"/>
        <v>317.97942757088134</v>
      </c>
      <c r="K425" s="612">
        <v>72869</v>
      </c>
      <c r="L425" s="613" t="s">
        <v>1535</v>
      </c>
      <c r="M425" s="614">
        <v>204.05961312828492</v>
      </c>
    </row>
    <row r="426" spans="1:13" x14ac:dyDescent="0.2">
      <c r="A426" s="217">
        <v>72759</v>
      </c>
      <c r="B426" s="607">
        <v>72759</v>
      </c>
      <c r="C426" s="607" t="s">
        <v>1480</v>
      </c>
      <c r="D426" s="608">
        <f t="shared" si="6"/>
        <v>179.26285238709517</v>
      </c>
      <c r="K426" s="201">
        <v>72980</v>
      </c>
      <c r="L426" t="s">
        <v>1536</v>
      </c>
      <c r="M426" s="122">
        <v>318.45797163655163</v>
      </c>
    </row>
    <row r="427" spans="1:13" x14ac:dyDescent="0.2">
      <c r="A427" s="217">
        <v>72764</v>
      </c>
      <c r="B427" s="607">
        <v>72764</v>
      </c>
      <c r="C427" s="607" t="s">
        <v>1481</v>
      </c>
      <c r="D427" s="608">
        <f t="shared" si="6"/>
        <v>233.34800282163494</v>
      </c>
      <c r="E427" s="615"/>
      <c r="K427" s="201">
        <v>72981</v>
      </c>
      <c r="L427" t="s">
        <v>1537</v>
      </c>
      <c r="M427" s="122">
        <v>1028.8280971931322</v>
      </c>
    </row>
    <row r="428" spans="1:13" x14ac:dyDescent="0.2">
      <c r="A428" s="217">
        <v>72765</v>
      </c>
      <c r="B428" s="607">
        <v>72765</v>
      </c>
      <c r="C428" s="607" t="s">
        <v>1482</v>
      </c>
      <c r="D428" s="608">
        <f t="shared" si="6"/>
        <v>235.74911015748103</v>
      </c>
      <c r="E428" s="615"/>
      <c r="K428" s="201">
        <v>72982</v>
      </c>
      <c r="L428" t="s">
        <v>1538</v>
      </c>
      <c r="M428" s="122">
        <v>418.16452994374015</v>
      </c>
    </row>
    <row r="429" spans="1:13" x14ac:dyDescent="0.2">
      <c r="A429" s="217">
        <v>72766</v>
      </c>
      <c r="B429" s="607">
        <v>72766</v>
      </c>
      <c r="C429" s="607" t="s">
        <v>1483</v>
      </c>
      <c r="D429" s="608">
        <f t="shared" si="6"/>
        <v>135.9538523870952</v>
      </c>
      <c r="E429" s="615"/>
      <c r="K429" s="201">
        <v>72990</v>
      </c>
      <c r="L429" t="s">
        <v>1539</v>
      </c>
      <c r="M429" s="122">
        <v>683.96107731412678</v>
      </c>
    </row>
    <row r="430" spans="1:13" x14ac:dyDescent="0.2">
      <c r="A430" s="217">
        <v>72768</v>
      </c>
      <c r="B430" s="607">
        <v>72768</v>
      </c>
      <c r="C430" s="607" t="s">
        <v>1484</v>
      </c>
      <c r="D430" s="608">
        <f t="shared" si="6"/>
        <v>629.65007223740918</v>
      </c>
      <c r="E430" s="615"/>
      <c r="K430" s="201">
        <v>72991</v>
      </c>
      <c r="L430" t="s">
        <v>1540</v>
      </c>
      <c r="M430" s="122">
        <v>568.10048448365512</v>
      </c>
    </row>
    <row r="431" spans="1:13" x14ac:dyDescent="0.2">
      <c r="A431" s="217">
        <v>72769</v>
      </c>
      <c r="B431" s="607">
        <v>72769</v>
      </c>
      <c r="C431" s="607" t="s">
        <v>1485</v>
      </c>
      <c r="D431" s="608">
        <f t="shared" si="6"/>
        <v>296.81918629481402</v>
      </c>
      <c r="E431" s="615"/>
      <c r="K431" s="201">
        <v>72992</v>
      </c>
      <c r="L431" t="s">
        <v>1541</v>
      </c>
      <c r="M431" s="122">
        <v>617.61448707378361</v>
      </c>
    </row>
    <row r="432" spans="1:13" x14ac:dyDescent="0.2">
      <c r="A432" s="217">
        <v>72770</v>
      </c>
      <c r="B432" s="607">
        <v>72770</v>
      </c>
      <c r="C432" s="607" t="s">
        <v>1486</v>
      </c>
      <c r="D432" s="608">
        <f t="shared" si="6"/>
        <v>295.97768315527065</v>
      </c>
      <c r="E432" s="615"/>
      <c r="K432" s="201">
        <v>72993</v>
      </c>
      <c r="L432" t="s">
        <v>1542</v>
      </c>
      <c r="M432" s="122">
        <v>617.87507213386948</v>
      </c>
    </row>
    <row r="433" spans="1:13" x14ac:dyDescent="0.2">
      <c r="A433" s="217">
        <v>72771</v>
      </c>
      <c r="B433" s="607">
        <v>72771</v>
      </c>
      <c r="C433" s="607" t="s">
        <v>1487</v>
      </c>
      <c r="D433" s="608">
        <f t="shared" si="6"/>
        <v>328.51967621320262</v>
      </c>
      <c r="E433" s="615"/>
      <c r="K433" s="201">
        <v>72995</v>
      </c>
      <c r="L433" t="s">
        <v>583</v>
      </c>
      <c r="M433" s="122">
        <v>202.79778504769141</v>
      </c>
    </row>
    <row r="434" spans="1:13" x14ac:dyDescent="0.2">
      <c r="A434" s="217">
        <v>72772</v>
      </c>
      <c r="B434" s="607">
        <v>72772</v>
      </c>
      <c r="C434" s="607" t="s">
        <v>1488</v>
      </c>
      <c r="D434" s="608">
        <f t="shared" si="6"/>
        <v>342.43342621320261</v>
      </c>
      <c r="E434" s="615"/>
      <c r="K434" s="201">
        <v>72996</v>
      </c>
      <c r="L434" t="s">
        <v>1543</v>
      </c>
      <c r="M434" s="122">
        <v>192.89033790691965</v>
      </c>
    </row>
    <row r="435" spans="1:13" x14ac:dyDescent="0.2">
      <c r="A435" s="217">
        <v>72773</v>
      </c>
      <c r="B435" s="607">
        <v>72773</v>
      </c>
      <c r="C435" s="607" t="s">
        <v>1489</v>
      </c>
      <c r="D435" s="608">
        <f t="shared" si="6"/>
        <v>196.10364638579819</v>
      </c>
      <c r="E435" s="615"/>
      <c r="K435" s="201">
        <v>72997</v>
      </c>
      <c r="L435" t="s">
        <v>1544</v>
      </c>
      <c r="M435" s="122">
        <v>185.02960119298533</v>
      </c>
    </row>
    <row r="436" spans="1:13" x14ac:dyDescent="0.2">
      <c r="A436" s="217">
        <v>72774</v>
      </c>
      <c r="B436" s="607">
        <v>72774</v>
      </c>
      <c r="C436" s="607" t="s">
        <v>1490</v>
      </c>
      <c r="D436" s="608">
        <f t="shared" si="6"/>
        <v>279.6957369267335</v>
      </c>
      <c r="E436" s="615"/>
    </row>
    <row r="437" spans="1:13" x14ac:dyDescent="0.2">
      <c r="A437" s="217">
        <v>72775</v>
      </c>
      <c r="B437" s="607">
        <v>72775</v>
      </c>
      <c r="C437" s="607" t="s">
        <v>1491</v>
      </c>
      <c r="D437" s="608">
        <f t="shared" si="6"/>
        <v>310.34143627312483</v>
      </c>
      <c r="E437" s="615"/>
    </row>
    <row r="438" spans="1:13" x14ac:dyDescent="0.2">
      <c r="A438" s="217">
        <v>72776</v>
      </c>
      <c r="B438" s="607">
        <v>72776</v>
      </c>
      <c r="C438" s="607" t="s">
        <v>1492</v>
      </c>
      <c r="D438" s="608">
        <f t="shared" si="6"/>
        <v>293.68752613279258</v>
      </c>
      <c r="E438" s="615"/>
    </row>
    <row r="439" spans="1:13" x14ac:dyDescent="0.2">
      <c r="A439" s="217">
        <v>72777</v>
      </c>
      <c r="B439" s="607">
        <v>72777</v>
      </c>
      <c r="C439" s="607" t="s">
        <v>1493</v>
      </c>
      <c r="D439" s="608">
        <f t="shared" si="6"/>
        <v>309.62123033879504</v>
      </c>
      <c r="E439" s="615"/>
    </row>
    <row r="440" spans="1:13" x14ac:dyDescent="0.2">
      <c r="A440" s="217">
        <v>72779</v>
      </c>
      <c r="B440" s="607">
        <v>72779</v>
      </c>
      <c r="C440" s="607" t="s">
        <v>1494</v>
      </c>
      <c r="D440" s="608">
        <f t="shared" si="6"/>
        <v>229.79265674631267</v>
      </c>
      <c r="E440" s="615"/>
    </row>
    <row r="441" spans="1:13" x14ac:dyDescent="0.2">
      <c r="A441" s="217">
        <v>72780</v>
      </c>
      <c r="B441" s="607">
        <v>72780</v>
      </c>
      <c r="C441" s="607" t="s">
        <v>1495</v>
      </c>
      <c r="D441" s="608">
        <f t="shared" si="6"/>
        <v>200.27845046788011</v>
      </c>
      <c r="E441" s="615"/>
    </row>
    <row r="442" spans="1:13" x14ac:dyDescent="0.2">
      <c r="A442" s="217">
        <v>72781</v>
      </c>
      <c r="B442" s="607">
        <v>72781</v>
      </c>
      <c r="C442" s="607" t="s">
        <v>1496</v>
      </c>
      <c r="D442" s="608">
        <f t="shared" si="6"/>
        <v>228.27833542745844</v>
      </c>
      <c r="E442" s="615"/>
    </row>
    <row r="443" spans="1:13" x14ac:dyDescent="0.2">
      <c r="A443" s="217">
        <v>72782</v>
      </c>
      <c r="B443" s="607">
        <v>72782</v>
      </c>
      <c r="C443" s="607" t="s">
        <v>1497</v>
      </c>
      <c r="D443" s="608">
        <f t="shared" si="6"/>
        <v>230.10333542745843</v>
      </c>
      <c r="E443" s="615"/>
    </row>
    <row r="444" spans="1:13" x14ac:dyDescent="0.2">
      <c r="A444" s="217">
        <v>72784</v>
      </c>
      <c r="B444" s="607">
        <v>72784</v>
      </c>
      <c r="C444" s="607" t="s">
        <v>1498</v>
      </c>
      <c r="D444" s="608">
        <f t="shared" si="6"/>
        <v>353.82667149326943</v>
      </c>
      <c r="E444" s="615"/>
    </row>
    <row r="445" spans="1:13" x14ac:dyDescent="0.2">
      <c r="A445" s="217">
        <v>72785</v>
      </c>
      <c r="B445" s="607">
        <v>72785</v>
      </c>
      <c r="C445" s="607" t="s">
        <v>1499</v>
      </c>
      <c r="D445" s="608">
        <f t="shared" si="6"/>
        <v>339.9126714932695</v>
      </c>
      <c r="E445" s="615"/>
    </row>
    <row r="446" spans="1:13" x14ac:dyDescent="0.2">
      <c r="A446" s="217">
        <v>72786</v>
      </c>
      <c r="B446" s="607">
        <v>72786</v>
      </c>
      <c r="C446" s="607" t="s">
        <v>1500</v>
      </c>
      <c r="D446" s="608">
        <f t="shared" si="6"/>
        <v>204.90534437614622</v>
      </c>
      <c r="E446" s="615"/>
    </row>
    <row r="447" spans="1:13" x14ac:dyDescent="0.2">
      <c r="A447" s="217">
        <v>72789</v>
      </c>
      <c r="B447" s="607">
        <v>72789</v>
      </c>
      <c r="C447" s="607" t="s">
        <v>1501</v>
      </c>
      <c r="D447" s="608">
        <f t="shared" si="6"/>
        <v>301.07201822538332</v>
      </c>
      <c r="E447" s="615"/>
    </row>
    <row r="448" spans="1:13" x14ac:dyDescent="0.2">
      <c r="A448" s="217">
        <v>72790</v>
      </c>
      <c r="B448" s="607">
        <v>72790</v>
      </c>
      <c r="C448" s="607" t="s">
        <v>1502</v>
      </c>
      <c r="D448" s="608">
        <f t="shared" si="6"/>
        <v>351.81551386341698</v>
      </c>
      <c r="E448" s="615"/>
    </row>
    <row r="449" spans="1:5" x14ac:dyDescent="0.2">
      <c r="A449" s="217">
        <v>72811</v>
      </c>
      <c r="B449" s="607">
        <v>72811</v>
      </c>
      <c r="C449" s="607" t="s">
        <v>1503</v>
      </c>
      <c r="D449" s="608">
        <f t="shared" si="6"/>
        <v>633.25546905468229</v>
      </c>
      <c r="E449" s="615"/>
    </row>
    <row r="450" spans="1:5" x14ac:dyDescent="0.2">
      <c r="A450" s="217">
        <v>72812</v>
      </c>
      <c r="B450" s="607">
        <v>72812</v>
      </c>
      <c r="C450" s="607" t="s">
        <v>1504</v>
      </c>
      <c r="D450" s="608">
        <f t="shared" si="6"/>
        <v>692.14692781970393</v>
      </c>
      <c r="E450" s="615"/>
    </row>
    <row r="451" spans="1:5" x14ac:dyDescent="0.2">
      <c r="A451" s="217">
        <v>72813</v>
      </c>
      <c r="B451" s="607">
        <v>72813</v>
      </c>
      <c r="C451" s="607" t="s">
        <v>1505</v>
      </c>
      <c r="D451" s="608">
        <f t="shared" ref="D451:D502" si="7">VLOOKUP(B451,K$2:M$435,3,0)</f>
        <v>723.74493040983236</v>
      </c>
      <c r="E451" s="615"/>
    </row>
    <row r="452" spans="1:5" x14ac:dyDescent="0.2">
      <c r="A452" s="217">
        <v>72819</v>
      </c>
      <c r="B452" s="607">
        <v>72819</v>
      </c>
      <c r="C452" s="607" t="s">
        <v>1506</v>
      </c>
      <c r="D452" s="608">
        <f t="shared" si="7"/>
        <v>929.9076391748539</v>
      </c>
      <c r="E452" s="615"/>
    </row>
    <row r="453" spans="1:5" x14ac:dyDescent="0.2">
      <c r="A453" s="217">
        <v>72836</v>
      </c>
      <c r="B453" s="607">
        <v>72836</v>
      </c>
      <c r="C453" s="607" t="s">
        <v>1508</v>
      </c>
      <c r="D453" s="608">
        <f t="shared" si="7"/>
        <v>282.78830676669349</v>
      </c>
      <c r="E453" s="615"/>
    </row>
    <row r="454" spans="1:5" x14ac:dyDescent="0.2">
      <c r="A454" s="217">
        <v>72837</v>
      </c>
      <c r="B454" s="607">
        <v>72837</v>
      </c>
      <c r="C454" s="607" t="s">
        <v>1509</v>
      </c>
      <c r="D454" s="608">
        <f t="shared" si="7"/>
        <v>291.13593629481397</v>
      </c>
      <c r="E454" s="615"/>
    </row>
    <row r="455" spans="1:5" x14ac:dyDescent="0.2">
      <c r="A455" s="217">
        <v>72838</v>
      </c>
      <c r="B455" s="607">
        <v>72838</v>
      </c>
      <c r="C455" s="607" t="s">
        <v>1510</v>
      </c>
      <c r="D455" s="608">
        <f t="shared" si="7"/>
        <v>174.88464110200118</v>
      </c>
      <c r="E455" s="615"/>
    </row>
    <row r="456" spans="1:5" x14ac:dyDescent="0.2">
      <c r="A456" s="217">
        <v>72839</v>
      </c>
      <c r="B456" s="607">
        <v>72839</v>
      </c>
      <c r="C456" s="607" t="s">
        <v>1511</v>
      </c>
      <c r="D456" s="608">
        <f t="shared" si="7"/>
        <v>216.45678554468211</v>
      </c>
      <c r="E456" s="615"/>
    </row>
    <row r="457" spans="1:5" x14ac:dyDescent="0.2">
      <c r="A457" s="217">
        <v>72851</v>
      </c>
      <c r="B457" s="607">
        <v>72851</v>
      </c>
      <c r="C457" s="607" t="s">
        <v>1512</v>
      </c>
      <c r="D457" s="608">
        <f t="shared" si="7"/>
        <v>335.90176386341699</v>
      </c>
      <c r="E457" s="615"/>
    </row>
    <row r="458" spans="1:5" x14ac:dyDescent="0.2">
      <c r="A458" s="217">
        <v>72854</v>
      </c>
      <c r="B458" s="607">
        <v>72854</v>
      </c>
      <c r="C458" s="607" t="s">
        <v>1513</v>
      </c>
      <c r="D458" s="608">
        <f t="shared" si="7"/>
        <v>212.79000714009072</v>
      </c>
      <c r="E458" s="615"/>
    </row>
    <row r="459" spans="1:5" x14ac:dyDescent="0.2">
      <c r="A459" s="217">
        <v>72855</v>
      </c>
      <c r="B459" s="607">
        <v>72855</v>
      </c>
      <c r="C459" s="607" t="s">
        <v>1514</v>
      </c>
      <c r="D459" s="608">
        <f t="shared" si="7"/>
        <v>286.66209738043369</v>
      </c>
      <c r="E459" s="615"/>
    </row>
    <row r="460" spans="1:5" x14ac:dyDescent="0.2">
      <c r="A460" s="217">
        <v>72856</v>
      </c>
      <c r="B460" s="607">
        <v>72856</v>
      </c>
      <c r="C460" s="607" t="s">
        <v>1515</v>
      </c>
      <c r="D460" s="608">
        <f t="shared" si="7"/>
        <v>375.4548886154123</v>
      </c>
      <c r="E460" s="615"/>
    </row>
    <row r="461" spans="1:5" x14ac:dyDescent="0.2">
      <c r="A461" s="217">
        <v>72857</v>
      </c>
      <c r="B461" s="607">
        <v>72857</v>
      </c>
      <c r="C461" s="607" t="s">
        <v>1516</v>
      </c>
      <c r="D461" s="608">
        <f t="shared" si="7"/>
        <v>345.84527091905159</v>
      </c>
      <c r="E461" s="615"/>
    </row>
    <row r="462" spans="1:5" x14ac:dyDescent="0.2">
      <c r="A462" s="217">
        <v>72858</v>
      </c>
      <c r="B462" s="607">
        <v>72858</v>
      </c>
      <c r="C462" s="607" t="s">
        <v>1517</v>
      </c>
      <c r="D462" s="608">
        <f t="shared" si="7"/>
        <v>310.55905096519791</v>
      </c>
      <c r="E462" s="615"/>
    </row>
    <row r="463" spans="1:5" x14ac:dyDescent="0.2">
      <c r="A463" s="217">
        <v>72859</v>
      </c>
      <c r="B463" s="607">
        <v>72859</v>
      </c>
      <c r="C463" s="607" t="s">
        <v>1518</v>
      </c>
      <c r="D463" s="608">
        <f t="shared" si="7"/>
        <v>303.10080096519789</v>
      </c>
    </row>
    <row r="464" spans="1:5" x14ac:dyDescent="0.2">
      <c r="A464" s="217">
        <v>72862</v>
      </c>
      <c r="B464" s="607">
        <v>72862</v>
      </c>
      <c r="C464" s="607" t="s">
        <v>1519</v>
      </c>
      <c r="D464" s="608">
        <f t="shared" si="7"/>
        <v>307.02755096519786</v>
      </c>
    </row>
    <row r="465" spans="1:4" x14ac:dyDescent="0.2">
      <c r="A465" s="217">
        <v>72863</v>
      </c>
      <c r="B465" s="607">
        <v>72863</v>
      </c>
      <c r="C465" s="607" t="s">
        <v>1520</v>
      </c>
      <c r="D465" s="608">
        <f t="shared" si="7"/>
        <v>289.92867985039084</v>
      </c>
    </row>
    <row r="466" spans="1:4" x14ac:dyDescent="0.2">
      <c r="A466" s="217">
        <v>72864</v>
      </c>
      <c r="B466" s="607">
        <v>72864</v>
      </c>
      <c r="C466" s="607" t="s">
        <v>1521</v>
      </c>
      <c r="D466" s="608">
        <f t="shared" si="7"/>
        <v>275.11459479030509</v>
      </c>
    </row>
    <row r="467" spans="1:4" x14ac:dyDescent="0.2">
      <c r="A467" s="217">
        <v>72865</v>
      </c>
      <c r="B467" s="607">
        <v>72865</v>
      </c>
      <c r="C467" s="607" t="s">
        <v>1522</v>
      </c>
      <c r="D467" s="608">
        <f t="shared" si="7"/>
        <v>175.44909174279027</v>
      </c>
    </row>
    <row r="468" spans="1:4" x14ac:dyDescent="0.2">
      <c r="A468" s="217">
        <v>72866</v>
      </c>
      <c r="B468" s="607">
        <v>72866</v>
      </c>
      <c r="C468" s="607" t="s">
        <v>1523</v>
      </c>
      <c r="D468" s="608">
        <f t="shared" si="7"/>
        <v>758.0180387810758</v>
      </c>
    </row>
    <row r="469" spans="1:4" x14ac:dyDescent="0.2">
      <c r="A469" s="217">
        <v>72867</v>
      </c>
      <c r="B469" s="607">
        <v>72867</v>
      </c>
      <c r="C469" s="607" t="s">
        <v>1524</v>
      </c>
      <c r="D469" s="608">
        <f t="shared" si="7"/>
        <v>531.7184374136973</v>
      </c>
    </row>
    <row r="470" spans="1:4" x14ac:dyDescent="0.2">
      <c r="A470" s="217">
        <v>72037</v>
      </c>
      <c r="B470" s="607">
        <v>72037</v>
      </c>
      <c r="C470" s="607" t="s">
        <v>1525</v>
      </c>
      <c r="D470" s="608">
        <f t="shared" si="7"/>
        <v>324.84288554468213</v>
      </c>
    </row>
    <row r="471" spans="1:4" x14ac:dyDescent="0.2">
      <c r="A471" s="217">
        <v>72885</v>
      </c>
      <c r="B471" s="607">
        <v>72885</v>
      </c>
      <c r="C471" s="607" t="s">
        <v>1526</v>
      </c>
      <c r="D471" s="608">
        <f t="shared" si="7"/>
        <v>278.15084345939124</v>
      </c>
    </row>
    <row r="472" spans="1:4" x14ac:dyDescent="0.2">
      <c r="A472" s="217">
        <v>72886</v>
      </c>
      <c r="B472" s="607">
        <v>72886</v>
      </c>
      <c r="C472" s="607" t="s">
        <v>1527</v>
      </c>
      <c r="D472" s="608">
        <f t="shared" si="7"/>
        <v>220.66251656412356</v>
      </c>
    </row>
    <row r="473" spans="1:4" x14ac:dyDescent="0.2">
      <c r="A473" s="217">
        <v>72887</v>
      </c>
      <c r="B473" s="607">
        <v>72887</v>
      </c>
      <c r="C473" s="607" t="s">
        <v>1528</v>
      </c>
      <c r="D473" s="608">
        <f t="shared" si="7"/>
        <v>277.59962485253521</v>
      </c>
    </row>
    <row r="474" spans="1:4" x14ac:dyDescent="0.2">
      <c r="A474" s="217">
        <v>72888</v>
      </c>
      <c r="B474" s="607">
        <v>72888</v>
      </c>
      <c r="C474" s="607" t="s">
        <v>486</v>
      </c>
      <c r="D474" s="608">
        <f t="shared" si="7"/>
        <v>401.08487631949112</v>
      </c>
    </row>
    <row r="475" spans="1:4" x14ac:dyDescent="0.2">
      <c r="A475" s="217">
        <v>72889</v>
      </c>
      <c r="B475" s="607">
        <v>72889</v>
      </c>
      <c r="C475" s="607" t="s">
        <v>487</v>
      </c>
      <c r="D475" s="608">
        <f t="shared" si="7"/>
        <v>629.97232223740923</v>
      </c>
    </row>
    <row r="476" spans="1:4" x14ac:dyDescent="0.2">
      <c r="A476" s="217">
        <v>72893</v>
      </c>
      <c r="B476" s="607">
        <v>72893</v>
      </c>
      <c r="C476" s="607" t="s">
        <v>488</v>
      </c>
      <c r="D476" s="608">
        <f t="shared" si="7"/>
        <v>217.76480120576096</v>
      </c>
    </row>
    <row r="477" spans="1:4" x14ac:dyDescent="0.2">
      <c r="A477" s="217">
        <v>72894</v>
      </c>
      <c r="B477" s="607">
        <v>72894</v>
      </c>
      <c r="C477" s="607" t="s">
        <v>489</v>
      </c>
      <c r="D477" s="608">
        <f t="shared" si="7"/>
        <v>380.42968268108257</v>
      </c>
    </row>
    <row r="478" spans="1:4" x14ac:dyDescent="0.2">
      <c r="A478" s="217">
        <v>72895</v>
      </c>
      <c r="B478" s="607">
        <v>72895</v>
      </c>
      <c r="C478" s="607" t="s">
        <v>490</v>
      </c>
      <c r="D478" s="608">
        <f t="shared" si="7"/>
        <v>350.82006498472191</v>
      </c>
    </row>
    <row r="479" spans="1:4" x14ac:dyDescent="0.2">
      <c r="A479" s="217">
        <v>72916</v>
      </c>
      <c r="B479" s="607">
        <v>72916</v>
      </c>
      <c r="C479" s="607" t="s">
        <v>1545</v>
      </c>
      <c r="D479" s="608" t="e">
        <f t="shared" si="7"/>
        <v>#N/A</v>
      </c>
    </row>
    <row r="480" spans="1:4" x14ac:dyDescent="0.2">
      <c r="A480" s="217">
        <v>72917</v>
      </c>
      <c r="B480" s="607">
        <v>72917</v>
      </c>
      <c r="C480" s="607" t="s">
        <v>1546</v>
      </c>
      <c r="D480" s="608" t="e">
        <f t="shared" si="7"/>
        <v>#N/A</v>
      </c>
    </row>
    <row r="481" spans="1:6" x14ac:dyDescent="0.2">
      <c r="A481" s="217">
        <v>72918</v>
      </c>
      <c r="B481" s="607">
        <v>72918</v>
      </c>
      <c r="C481" s="607" t="s">
        <v>1547</v>
      </c>
      <c r="D481" s="608" t="e">
        <f t="shared" si="7"/>
        <v>#N/A</v>
      </c>
    </row>
    <row r="482" spans="1:6" x14ac:dyDescent="0.2">
      <c r="A482" s="217">
        <v>72882</v>
      </c>
      <c r="B482" s="607">
        <v>72882</v>
      </c>
      <c r="C482" s="607" t="s">
        <v>1529</v>
      </c>
      <c r="D482" s="608">
        <f t="shared" si="7"/>
        <v>326.05817621320261</v>
      </c>
    </row>
    <row r="483" spans="1:6" x14ac:dyDescent="0.2">
      <c r="A483" s="217">
        <v>72881</v>
      </c>
      <c r="B483" s="607">
        <v>72881</v>
      </c>
      <c r="C483" s="607" t="s">
        <v>1530</v>
      </c>
      <c r="D483" s="608">
        <f t="shared" si="7"/>
        <v>339.9721762132026</v>
      </c>
    </row>
    <row r="484" spans="1:6" x14ac:dyDescent="0.2">
      <c r="A484" s="217">
        <v>72883</v>
      </c>
      <c r="B484" s="607">
        <v>72883</v>
      </c>
      <c r="C484" s="607" t="s">
        <v>491</v>
      </c>
      <c r="D484" s="608">
        <f t="shared" si="7"/>
        <v>330.7554879621307</v>
      </c>
    </row>
    <row r="485" spans="1:6" x14ac:dyDescent="0.2">
      <c r="A485" s="217">
        <v>72978</v>
      </c>
      <c r="B485" s="607">
        <v>72978</v>
      </c>
      <c r="C485" s="607" t="s">
        <v>1531</v>
      </c>
      <c r="D485" s="608">
        <f t="shared" si="7"/>
        <v>424.31384915403896</v>
      </c>
    </row>
    <row r="486" spans="1:6" x14ac:dyDescent="0.2">
      <c r="A486" s="217">
        <v>72977</v>
      </c>
      <c r="B486" s="607">
        <v>72977</v>
      </c>
      <c r="C486" s="607" t="s">
        <v>1532</v>
      </c>
      <c r="D486" s="608">
        <f t="shared" si="7"/>
        <v>142.32295648988506</v>
      </c>
    </row>
    <row r="487" spans="1:6" x14ac:dyDescent="0.2">
      <c r="A487" s="217">
        <v>72919</v>
      </c>
      <c r="B487" s="607">
        <v>72919</v>
      </c>
      <c r="C487" s="607" t="s">
        <v>1533</v>
      </c>
      <c r="D487" s="608">
        <f t="shared" si="7"/>
        <v>315.92</v>
      </c>
      <c r="E487" s="610">
        <v>315.92</v>
      </c>
      <c r="F487" s="610" t="s">
        <v>1436</v>
      </c>
    </row>
    <row r="488" spans="1:6" x14ac:dyDescent="0.2">
      <c r="A488" s="217">
        <v>72983</v>
      </c>
      <c r="B488" s="607">
        <v>72983</v>
      </c>
      <c r="C488" s="607" t="s">
        <v>492</v>
      </c>
      <c r="D488" s="608">
        <f t="shared" si="7"/>
        <v>625.04832223740925</v>
      </c>
    </row>
    <row r="489" spans="1:6" x14ac:dyDescent="0.2">
      <c r="A489" s="217">
        <v>72984</v>
      </c>
      <c r="B489" s="607">
        <v>72984</v>
      </c>
      <c r="C489" s="607" t="s">
        <v>1534</v>
      </c>
      <c r="D489" s="608">
        <f t="shared" si="7"/>
        <v>528.92823033879517</v>
      </c>
    </row>
    <row r="490" spans="1:6" x14ac:dyDescent="0.2">
      <c r="A490" s="217">
        <v>72816</v>
      </c>
      <c r="B490" s="607">
        <v>72816</v>
      </c>
      <c r="C490" s="607" t="s">
        <v>493</v>
      </c>
      <c r="D490" s="608">
        <f t="shared" si="7"/>
        <v>922.48160515081952</v>
      </c>
    </row>
    <row r="491" spans="1:6" x14ac:dyDescent="0.2">
      <c r="A491" s="217">
        <v>72818</v>
      </c>
      <c r="B491" s="607">
        <v>72818</v>
      </c>
      <c r="C491" s="607" t="s">
        <v>582</v>
      </c>
      <c r="D491" s="608">
        <f t="shared" si="7"/>
        <v>659.07940461208602</v>
      </c>
    </row>
    <row r="492" spans="1:6" x14ac:dyDescent="0.2">
      <c r="A492" s="217">
        <v>72980</v>
      </c>
      <c r="B492" s="607">
        <v>72980</v>
      </c>
      <c r="C492" s="607" t="s">
        <v>1536</v>
      </c>
      <c r="D492" s="608">
        <f t="shared" si="7"/>
        <v>318.45797163655163</v>
      </c>
    </row>
    <row r="493" spans="1:6" x14ac:dyDescent="0.2">
      <c r="A493" s="217">
        <v>72981</v>
      </c>
      <c r="B493" s="607">
        <v>72981</v>
      </c>
      <c r="C493" s="607" t="s">
        <v>1537</v>
      </c>
      <c r="D493" s="608">
        <f t="shared" si="7"/>
        <v>1028.8280971931322</v>
      </c>
    </row>
    <row r="494" spans="1:6" x14ac:dyDescent="0.2">
      <c r="B494" s="607">
        <v>72982</v>
      </c>
      <c r="C494" s="607" t="s">
        <v>1538</v>
      </c>
      <c r="D494" s="608">
        <f t="shared" si="7"/>
        <v>418.16452994374015</v>
      </c>
    </row>
    <row r="495" spans="1:6" x14ac:dyDescent="0.2">
      <c r="A495" s="616">
        <v>72990</v>
      </c>
      <c r="B495" s="617">
        <v>72990</v>
      </c>
      <c r="C495" s="617" t="s">
        <v>1539</v>
      </c>
      <c r="D495" s="618">
        <v>651.30999999999995</v>
      </c>
      <c r="E495" s="619" t="s">
        <v>1548</v>
      </c>
      <c r="F495" s="619"/>
    </row>
    <row r="496" spans="1:6" x14ac:dyDescent="0.2">
      <c r="A496" s="616">
        <v>72991</v>
      </c>
      <c r="B496" s="617">
        <v>72991</v>
      </c>
      <c r="C496" s="617" t="s">
        <v>1540</v>
      </c>
      <c r="D496" s="618">
        <v>535.45000000000005</v>
      </c>
      <c r="E496" s="619" t="s">
        <v>1548</v>
      </c>
      <c r="F496" s="619"/>
    </row>
    <row r="497" spans="1:6" x14ac:dyDescent="0.2">
      <c r="A497" s="616">
        <v>72992</v>
      </c>
      <c r="B497" s="617">
        <v>72992</v>
      </c>
      <c r="C497" s="617" t="s">
        <v>1541</v>
      </c>
      <c r="D497" s="618">
        <v>552.65</v>
      </c>
      <c r="E497" s="619" t="s">
        <v>1548</v>
      </c>
      <c r="F497" s="619"/>
    </row>
    <row r="498" spans="1:6" x14ac:dyDescent="0.2">
      <c r="A498" s="616">
        <v>72993</v>
      </c>
      <c r="B498" s="617">
        <v>72993</v>
      </c>
      <c r="C498" s="617" t="s">
        <v>1542</v>
      </c>
      <c r="D498" s="618">
        <v>585.20000000000005</v>
      </c>
      <c r="E498" s="619" t="s">
        <v>1548</v>
      </c>
      <c r="F498" s="619"/>
    </row>
    <row r="499" spans="1:6" x14ac:dyDescent="0.2">
      <c r="B499" s="610">
        <v>72994</v>
      </c>
      <c r="C499" s="610" t="s">
        <v>612</v>
      </c>
      <c r="D499" s="620">
        <v>366.15</v>
      </c>
    </row>
    <row r="500" spans="1:6" x14ac:dyDescent="0.2">
      <c r="A500" s="217">
        <v>72995</v>
      </c>
      <c r="B500" s="607">
        <v>72995</v>
      </c>
      <c r="C500" s="607" t="s">
        <v>583</v>
      </c>
      <c r="D500" s="608">
        <f t="shared" si="7"/>
        <v>202.79778504769141</v>
      </c>
    </row>
    <row r="501" spans="1:6" x14ac:dyDescent="0.2">
      <c r="B501" s="607">
        <v>72996</v>
      </c>
      <c r="C501" s="607" t="s">
        <v>618</v>
      </c>
      <c r="D501" s="608">
        <v>192.89</v>
      </c>
      <c r="E501" s="615">
        <v>44823</v>
      </c>
    </row>
    <row r="502" spans="1:6" x14ac:dyDescent="0.2">
      <c r="A502" s="217">
        <v>72997</v>
      </c>
      <c r="B502" s="607">
        <v>72997</v>
      </c>
      <c r="C502" s="607" t="s">
        <v>1544</v>
      </c>
      <c r="D502" s="608">
        <f t="shared" si="7"/>
        <v>185.02960119298533</v>
      </c>
      <c r="E502" s="615"/>
    </row>
    <row r="503" spans="1:6" x14ac:dyDescent="0.2">
      <c r="A503" s="217" t="s">
        <v>1549</v>
      </c>
      <c r="B503" s="621">
        <v>72832</v>
      </c>
      <c r="C503" s="621" t="s">
        <v>494</v>
      </c>
      <c r="D503" s="610">
        <v>328.86</v>
      </c>
      <c r="E503" s="615"/>
    </row>
    <row r="504" spans="1:6" x14ac:dyDescent="0.2">
      <c r="A504" s="217" t="s">
        <v>1549</v>
      </c>
      <c r="B504" s="621">
        <v>72833</v>
      </c>
      <c r="C504" s="621" t="s">
        <v>495</v>
      </c>
      <c r="D504" s="610">
        <v>252.19</v>
      </c>
      <c r="E504" s="615"/>
    </row>
    <row r="505" spans="1:6" x14ac:dyDescent="0.2">
      <c r="A505" s="217" t="s">
        <v>1549</v>
      </c>
      <c r="B505" s="621">
        <v>72834</v>
      </c>
      <c r="C505" s="621" t="s">
        <v>496</v>
      </c>
      <c r="D505" s="620">
        <v>213.58</v>
      </c>
      <c r="E505" s="615"/>
    </row>
    <row r="506" spans="1:6" x14ac:dyDescent="0.2">
      <c r="A506" s="217" t="s">
        <v>1549</v>
      </c>
      <c r="B506" s="621">
        <v>72835</v>
      </c>
      <c r="C506" s="621" t="s">
        <v>497</v>
      </c>
      <c r="D506" s="620">
        <v>274.73</v>
      </c>
      <c r="E506" s="615"/>
    </row>
    <row r="507" spans="1:6" x14ac:dyDescent="0.2">
      <c r="A507" s="217" t="s">
        <v>1549</v>
      </c>
      <c r="B507" s="621">
        <v>72852</v>
      </c>
      <c r="C507" s="621" t="s">
        <v>498</v>
      </c>
      <c r="D507" s="620">
        <v>226.81</v>
      </c>
      <c r="E507" s="615"/>
    </row>
    <row r="508" spans="1:6" x14ac:dyDescent="0.2">
      <c r="A508" s="217" t="s">
        <v>1549</v>
      </c>
      <c r="B508" s="621">
        <v>72853</v>
      </c>
      <c r="C508" s="621" t="s">
        <v>499</v>
      </c>
      <c r="D508" s="620">
        <v>558.67999999999995</v>
      </c>
      <c r="E508" s="615"/>
    </row>
    <row r="509" spans="1:6" x14ac:dyDescent="0.2">
      <c r="A509" s="217" t="s">
        <v>1549</v>
      </c>
      <c r="B509" s="621">
        <v>72868</v>
      </c>
      <c r="C509" s="621" t="s">
        <v>500</v>
      </c>
      <c r="D509" s="620">
        <v>222.45</v>
      </c>
      <c r="E509" s="615"/>
    </row>
    <row r="510" spans="1:6" x14ac:dyDescent="0.2">
      <c r="A510" s="217" t="s">
        <v>1549</v>
      </c>
      <c r="B510" s="621">
        <v>72869</v>
      </c>
      <c r="C510" s="621" t="s">
        <v>501</v>
      </c>
      <c r="D510" s="620">
        <v>218.43</v>
      </c>
      <c r="E510" s="615"/>
    </row>
    <row r="511" spans="1:6" x14ac:dyDescent="0.2">
      <c r="A511" s="217" t="s">
        <v>1549</v>
      </c>
      <c r="B511" s="621">
        <v>72884</v>
      </c>
      <c r="C511" s="621" t="s">
        <v>502</v>
      </c>
      <c r="D511" s="620">
        <v>393.06</v>
      </c>
      <c r="E511" s="615"/>
    </row>
    <row r="512" spans="1:6" x14ac:dyDescent="0.2">
      <c r="A512" s="217" t="s">
        <v>1549</v>
      </c>
      <c r="B512" s="621">
        <v>72987</v>
      </c>
      <c r="C512" s="621" t="s">
        <v>1550</v>
      </c>
      <c r="D512" s="620">
        <v>7064.56</v>
      </c>
      <c r="E512" s="615"/>
    </row>
    <row r="513" spans="1:6" x14ac:dyDescent="0.2">
      <c r="A513" s="217" t="s">
        <v>1549</v>
      </c>
      <c r="B513" s="621">
        <v>72988</v>
      </c>
      <c r="C513" s="621" t="s">
        <v>1551</v>
      </c>
      <c r="D513" s="620">
        <v>239.16</v>
      </c>
      <c r="E513" s="615" t="s">
        <v>1552</v>
      </c>
    </row>
    <row r="514" spans="1:6" x14ac:dyDescent="0.2">
      <c r="A514" s="217" t="s">
        <v>1549</v>
      </c>
      <c r="B514" s="621">
        <v>72989</v>
      </c>
      <c r="C514" s="621" t="s">
        <v>1553</v>
      </c>
      <c r="D514" s="622">
        <v>293.16000000000003</v>
      </c>
      <c r="E514" s="615"/>
    </row>
    <row r="515" spans="1:6" x14ac:dyDescent="0.2">
      <c r="A515" s="217" t="s">
        <v>1554</v>
      </c>
      <c r="B515" s="623">
        <v>72350</v>
      </c>
      <c r="C515" s="623" t="s">
        <v>1555</v>
      </c>
      <c r="D515" s="620">
        <v>2880.8333333333335</v>
      </c>
      <c r="E515" s="610" t="s">
        <v>1556</v>
      </c>
    </row>
    <row r="516" spans="1:6" x14ac:dyDescent="0.2">
      <c r="B516" s="623">
        <v>72493</v>
      </c>
      <c r="C516" s="623" t="s">
        <v>1557</v>
      </c>
      <c r="D516" s="620">
        <v>4645</v>
      </c>
      <c r="E516" s="610" t="s">
        <v>1556</v>
      </c>
    </row>
    <row r="517" spans="1:6" x14ac:dyDescent="0.2">
      <c r="B517" s="623">
        <v>72540</v>
      </c>
      <c r="C517" s="623" t="s">
        <v>1558</v>
      </c>
      <c r="D517" s="620">
        <v>3000</v>
      </c>
      <c r="E517" s="610" t="s">
        <v>1556</v>
      </c>
    </row>
    <row r="518" spans="1:6" x14ac:dyDescent="0.2">
      <c r="B518" s="624">
        <v>72541</v>
      </c>
      <c r="C518" s="624" t="s">
        <v>77</v>
      </c>
      <c r="D518" s="625">
        <v>3680</v>
      </c>
      <c r="E518" s="626">
        <v>4213.125</v>
      </c>
      <c r="F518" s="624" t="s">
        <v>1559</v>
      </c>
    </row>
    <row r="519" spans="1:6" x14ac:dyDescent="0.2">
      <c r="B519" s="624">
        <v>72666</v>
      </c>
      <c r="C519" s="624" t="s">
        <v>1560</v>
      </c>
      <c r="D519" s="625">
        <v>286.67</v>
      </c>
      <c r="E519" s="626">
        <v>395.85</v>
      </c>
      <c r="F519" s="624" t="s">
        <v>1559</v>
      </c>
    </row>
    <row r="520" spans="1:6" x14ac:dyDescent="0.2">
      <c r="B520" s="627">
        <v>72511</v>
      </c>
      <c r="C520" s="627" t="s">
        <v>1561</v>
      </c>
      <c r="D520" s="620">
        <v>6135.2500000000009</v>
      </c>
      <c r="E520" s="620" t="s">
        <v>1562</v>
      </c>
      <c r="F520" s="122"/>
    </row>
    <row r="521" spans="1:6" x14ac:dyDescent="0.2">
      <c r="B521" s="627">
        <v>72512</v>
      </c>
      <c r="C521" s="627" t="s">
        <v>1563</v>
      </c>
      <c r="D521" s="620">
        <v>6420.8333333333339</v>
      </c>
      <c r="E521" s="620" t="s">
        <v>1562</v>
      </c>
      <c r="F521" s="122"/>
    </row>
    <row r="522" spans="1:6" x14ac:dyDescent="0.2">
      <c r="B522" s="627">
        <v>72513</v>
      </c>
      <c r="C522" s="627" t="s">
        <v>1564</v>
      </c>
      <c r="D522" s="620">
        <v>5598.7749999999996</v>
      </c>
      <c r="E522" s="620" t="s">
        <v>1562</v>
      </c>
      <c r="F522" s="122"/>
    </row>
    <row r="523" spans="1:6" x14ac:dyDescent="0.2">
      <c r="B523" s="627">
        <v>72514</v>
      </c>
      <c r="C523" s="627" t="s">
        <v>1565</v>
      </c>
      <c r="D523" s="620">
        <v>4620.4125000000004</v>
      </c>
      <c r="E523" s="620" t="s">
        <v>1562</v>
      </c>
      <c r="F523" s="122"/>
    </row>
    <row r="524" spans="1:6" x14ac:dyDescent="0.2">
      <c r="B524" s="627">
        <v>72515</v>
      </c>
      <c r="C524" s="627" t="s">
        <v>1566</v>
      </c>
      <c r="D524" s="620">
        <v>5771.5625</v>
      </c>
      <c r="E524" s="620" t="s">
        <v>1562</v>
      </c>
      <c r="F524" s="122"/>
    </row>
    <row r="525" spans="1:6" x14ac:dyDescent="0.2">
      <c r="B525" s="627">
        <v>72516</v>
      </c>
      <c r="C525" s="627" t="s">
        <v>1567</v>
      </c>
      <c r="D525" s="620">
        <v>5489.1416666666673</v>
      </c>
      <c r="E525" s="620" t="s">
        <v>1562</v>
      </c>
      <c r="F525" s="122"/>
    </row>
    <row r="526" spans="1:6" x14ac:dyDescent="0.2">
      <c r="B526" s="627">
        <v>72517</v>
      </c>
      <c r="C526" s="627" t="s">
        <v>1568</v>
      </c>
      <c r="D526" s="620">
        <v>6371</v>
      </c>
      <c r="E526" s="620" t="s">
        <v>1562</v>
      </c>
      <c r="F526" s="122"/>
    </row>
    <row r="527" spans="1:6" x14ac:dyDescent="0.2">
      <c r="B527" s="627">
        <v>72518</v>
      </c>
      <c r="C527" s="627" t="s">
        <v>1569</v>
      </c>
      <c r="D527" s="620">
        <v>5771.0833333333339</v>
      </c>
      <c r="E527" s="620" t="s">
        <v>1562</v>
      </c>
      <c r="F527" s="122"/>
    </row>
    <row r="528" spans="1:6" x14ac:dyDescent="0.2">
      <c r="B528" s="627">
        <v>72519</v>
      </c>
      <c r="C528" s="627" t="s">
        <v>1570</v>
      </c>
      <c r="D528" s="620">
        <v>5687.3249999999998</v>
      </c>
      <c r="E528" s="620" t="s">
        <v>1562</v>
      </c>
      <c r="F528" s="122"/>
    </row>
    <row r="529" spans="2:6" x14ac:dyDescent="0.2">
      <c r="B529" s="627">
        <v>72529</v>
      </c>
      <c r="C529" s="627" t="s">
        <v>1571</v>
      </c>
      <c r="D529" s="620">
        <v>2905.6666666666665</v>
      </c>
      <c r="E529" s="620" t="s">
        <v>1562</v>
      </c>
      <c r="F529" s="122"/>
    </row>
    <row r="530" spans="2:6" x14ac:dyDescent="0.2">
      <c r="B530" s="627">
        <v>72530</v>
      </c>
      <c r="C530" s="627" t="s">
        <v>1572</v>
      </c>
      <c r="D530" s="620">
        <v>2693.4916666666663</v>
      </c>
      <c r="E530" s="620" t="s">
        <v>1562</v>
      </c>
      <c r="F530" s="122"/>
    </row>
    <row r="531" spans="2:6" x14ac:dyDescent="0.2">
      <c r="B531" s="627">
        <v>72531</v>
      </c>
      <c r="C531" s="627" t="s">
        <v>1573</v>
      </c>
      <c r="D531" s="620">
        <v>2644.3291666666669</v>
      </c>
      <c r="E531" s="620" t="s">
        <v>1562</v>
      </c>
      <c r="F531" s="122"/>
    </row>
    <row r="532" spans="2:6" x14ac:dyDescent="0.2">
      <c r="B532" s="627">
        <v>72532</v>
      </c>
      <c r="C532" s="627" t="s">
        <v>1574</v>
      </c>
      <c r="D532" s="620">
        <v>2359.2249999999999</v>
      </c>
      <c r="E532" s="620" t="s">
        <v>1562</v>
      </c>
      <c r="F532" s="122"/>
    </row>
    <row r="533" spans="2:6" x14ac:dyDescent="0.2">
      <c r="B533" s="627">
        <v>72533</v>
      </c>
      <c r="C533" s="627" t="s">
        <v>1575</v>
      </c>
      <c r="D533" s="620">
        <v>2477.8666666666663</v>
      </c>
      <c r="E533" s="620" t="s">
        <v>1562</v>
      </c>
      <c r="F533" s="122"/>
    </row>
    <row r="534" spans="2:6" x14ac:dyDescent="0.2">
      <c r="B534" s="627">
        <v>72534</v>
      </c>
      <c r="C534" s="627" t="s">
        <v>1576</v>
      </c>
      <c r="D534" s="620">
        <v>2350.6</v>
      </c>
      <c r="E534" s="620" t="s">
        <v>1562</v>
      </c>
      <c r="F534" s="122"/>
    </row>
    <row r="535" spans="2:6" x14ac:dyDescent="0.2">
      <c r="B535" s="627">
        <v>72535</v>
      </c>
      <c r="C535" s="627" t="s">
        <v>1577</v>
      </c>
      <c r="D535" s="620">
        <v>2647.0124999999998</v>
      </c>
      <c r="E535" s="620" t="s">
        <v>1562</v>
      </c>
      <c r="F535" s="122"/>
    </row>
    <row r="536" spans="2:6" x14ac:dyDescent="0.2">
      <c r="B536" s="627">
        <v>72536</v>
      </c>
      <c r="C536" s="627" t="s">
        <v>1578</v>
      </c>
      <c r="D536" s="620">
        <v>2638.1</v>
      </c>
      <c r="E536" s="620" t="s">
        <v>1562</v>
      </c>
      <c r="F536" s="122"/>
    </row>
    <row r="537" spans="2:6" x14ac:dyDescent="0.2">
      <c r="B537" s="627">
        <v>72537</v>
      </c>
      <c r="C537" s="627" t="s">
        <v>1579</v>
      </c>
      <c r="D537" s="620">
        <v>2749.2666666666669</v>
      </c>
      <c r="E537" s="620" t="s">
        <v>1562</v>
      </c>
      <c r="F537" s="122"/>
    </row>
    <row r="538" spans="2:6" x14ac:dyDescent="0.2">
      <c r="B538" s="627">
        <v>72538</v>
      </c>
      <c r="C538" s="627" t="s">
        <v>1580</v>
      </c>
      <c r="D538" s="620">
        <v>2702.5</v>
      </c>
      <c r="E538" s="620" t="s">
        <v>1562</v>
      </c>
      <c r="F538" s="122"/>
    </row>
    <row r="539" spans="2:6" x14ac:dyDescent="0.2">
      <c r="B539" s="627">
        <v>72792</v>
      </c>
      <c r="C539" s="627" t="s">
        <v>1581</v>
      </c>
      <c r="D539" s="620">
        <v>2324.8333333333335</v>
      </c>
      <c r="E539" s="620" t="s">
        <v>1582</v>
      </c>
      <c r="F539" s="122"/>
    </row>
    <row r="540" spans="2:6" x14ac:dyDescent="0.2">
      <c r="B540" s="627">
        <v>72793</v>
      </c>
      <c r="C540" s="627" t="s">
        <v>1583</v>
      </c>
      <c r="D540" s="620">
        <v>2065</v>
      </c>
      <c r="E540" s="620" t="s">
        <v>1582</v>
      </c>
      <c r="F540" s="122"/>
    </row>
    <row r="541" spans="2:6" x14ac:dyDescent="0.2">
      <c r="B541" s="627">
        <v>72794</v>
      </c>
      <c r="C541" s="627" t="s">
        <v>1584</v>
      </c>
      <c r="D541" s="620">
        <v>1882.8333333333335</v>
      </c>
      <c r="E541" s="620" t="s">
        <v>1582</v>
      </c>
      <c r="F541" s="122"/>
    </row>
    <row r="542" spans="2:6" x14ac:dyDescent="0.2">
      <c r="B542" s="627">
        <v>72795</v>
      </c>
      <c r="C542" s="627" t="s">
        <v>1585</v>
      </c>
      <c r="D542" s="620">
        <v>1858.3333333333335</v>
      </c>
      <c r="E542" s="620" t="s">
        <v>1582</v>
      </c>
      <c r="F542" s="122"/>
    </row>
    <row r="543" spans="2:6" x14ac:dyDescent="0.2">
      <c r="B543" s="627">
        <v>72796</v>
      </c>
      <c r="C543" s="627" t="s">
        <v>1586</v>
      </c>
      <c r="D543" s="620">
        <v>4025.2874999999999</v>
      </c>
      <c r="E543" s="620" t="s">
        <v>1562</v>
      </c>
      <c r="F543" s="122"/>
    </row>
    <row r="544" spans="2:6" x14ac:dyDescent="0.2">
      <c r="B544" s="627">
        <v>72797</v>
      </c>
      <c r="C544" s="627" t="s">
        <v>1587</v>
      </c>
      <c r="D544" s="620">
        <v>3366.2416666666663</v>
      </c>
      <c r="E544" s="620" t="s">
        <v>1562</v>
      </c>
      <c r="F544" s="122"/>
    </row>
    <row r="545" spans="2:6" x14ac:dyDescent="0.2">
      <c r="B545" s="627">
        <v>72798</v>
      </c>
      <c r="C545" s="627" t="s">
        <v>1588</v>
      </c>
      <c r="D545" s="620">
        <v>4292.5666666666666</v>
      </c>
      <c r="E545" s="620" t="s">
        <v>1562</v>
      </c>
      <c r="F545" s="122"/>
    </row>
    <row r="546" spans="2:6" x14ac:dyDescent="0.2">
      <c r="B546" s="627">
        <v>72799</v>
      </c>
      <c r="C546" s="627" t="s">
        <v>1589</v>
      </c>
      <c r="D546" s="620">
        <v>4935.2250000000004</v>
      </c>
      <c r="E546" s="620" t="s">
        <v>1562</v>
      </c>
      <c r="F546" s="122"/>
    </row>
    <row r="547" spans="2:6" x14ac:dyDescent="0.2">
      <c r="B547" s="627">
        <v>72539</v>
      </c>
      <c r="C547" s="627" t="s">
        <v>1590</v>
      </c>
      <c r="D547" s="620">
        <v>1138.5</v>
      </c>
      <c r="E547" s="620" t="s">
        <v>1562</v>
      </c>
      <c r="F547" s="122"/>
    </row>
    <row r="548" spans="2:6" x14ac:dyDescent="0.2">
      <c r="B548" s="627">
        <v>72778</v>
      </c>
      <c r="C548" s="627" t="s">
        <v>1591</v>
      </c>
      <c r="D548" s="620">
        <v>3662.75</v>
      </c>
      <c r="E548" s="620" t="s">
        <v>1562</v>
      </c>
      <c r="F548" s="122"/>
    </row>
    <row r="549" spans="2:6" x14ac:dyDescent="0.2">
      <c r="B549" s="628">
        <v>72547</v>
      </c>
      <c r="C549" s="628" t="s">
        <v>275</v>
      </c>
      <c r="D549" s="620">
        <v>65.104166666666671</v>
      </c>
      <c r="E549" s="610" t="s">
        <v>1592</v>
      </c>
      <c r="F549" s="122"/>
    </row>
    <row r="550" spans="2:6" x14ac:dyDescent="0.2">
      <c r="B550" s="628">
        <v>72546</v>
      </c>
      <c r="C550" s="628" t="s">
        <v>277</v>
      </c>
      <c r="D550" s="620">
        <v>120.4</v>
      </c>
      <c r="E550" s="610" t="s">
        <v>1592</v>
      </c>
      <c r="F550" s="122"/>
    </row>
    <row r="551" spans="2:6" x14ac:dyDescent="0.2">
      <c r="B551" s="628">
        <v>72548</v>
      </c>
      <c r="C551" s="628" t="s">
        <v>277</v>
      </c>
      <c r="D551" s="620">
        <v>127.5</v>
      </c>
      <c r="E551" s="610" t="s">
        <v>1592</v>
      </c>
      <c r="F551" s="122"/>
    </row>
    <row r="552" spans="2:6" x14ac:dyDescent="0.2">
      <c r="B552" s="628">
        <v>72549</v>
      </c>
      <c r="C552" s="628" t="s">
        <v>278</v>
      </c>
      <c r="D552" s="620">
        <v>166.66666666666669</v>
      </c>
      <c r="E552" s="610" t="s">
        <v>1592</v>
      </c>
      <c r="F552" s="122"/>
    </row>
    <row r="553" spans="2:6" x14ac:dyDescent="0.2">
      <c r="B553" s="628">
        <v>72606</v>
      </c>
      <c r="C553" s="628" t="s">
        <v>279</v>
      </c>
      <c r="D553" s="620">
        <v>916.66666666666674</v>
      </c>
      <c r="E553" s="610" t="s">
        <v>1592</v>
      </c>
      <c r="F553" s="122"/>
    </row>
    <row r="554" spans="2:6" x14ac:dyDescent="0.2">
      <c r="B554" s="628">
        <v>72641</v>
      </c>
      <c r="C554" s="628" t="s">
        <v>280</v>
      </c>
      <c r="D554" s="620">
        <v>916.66666666666674</v>
      </c>
      <c r="E554" s="610" t="s">
        <v>1592</v>
      </c>
      <c r="F554" s="122"/>
    </row>
    <row r="555" spans="2:6" x14ac:dyDescent="0.2">
      <c r="B555" s="629">
        <v>72554</v>
      </c>
      <c r="C555" s="629" t="s">
        <v>1593</v>
      </c>
      <c r="D555" s="630">
        <v>375</v>
      </c>
      <c r="E555" s="610" t="s">
        <v>1592</v>
      </c>
      <c r="F555" s="631"/>
    </row>
    <row r="556" spans="2:6" x14ac:dyDescent="0.2">
      <c r="B556" s="629">
        <v>72555</v>
      </c>
      <c r="C556" s="629" t="s">
        <v>1594</v>
      </c>
      <c r="D556" s="630">
        <v>520.83333333333337</v>
      </c>
      <c r="E556" s="610" t="s">
        <v>1592</v>
      </c>
      <c r="F556" s="631"/>
    </row>
    <row r="557" spans="2:6" x14ac:dyDescent="0.2">
      <c r="B557" s="629">
        <v>72556</v>
      </c>
      <c r="C557" s="629" t="s">
        <v>290</v>
      </c>
      <c r="D557" s="630">
        <v>562.5</v>
      </c>
      <c r="E557" s="610" t="s">
        <v>1592</v>
      </c>
      <c r="F557" s="631"/>
    </row>
    <row r="558" spans="2:6" x14ac:dyDescent="0.2">
      <c r="B558" s="629">
        <v>72557</v>
      </c>
      <c r="C558" s="629" t="s">
        <v>1595</v>
      </c>
      <c r="D558" s="630">
        <v>656.25</v>
      </c>
      <c r="E558" s="610" t="s">
        <v>1592</v>
      </c>
      <c r="F558" s="631"/>
    </row>
    <row r="559" spans="2:6" x14ac:dyDescent="0.2">
      <c r="B559" s="629">
        <v>72559</v>
      </c>
      <c r="C559" s="629" t="s">
        <v>291</v>
      </c>
      <c r="D559" s="630">
        <v>760.41666666666674</v>
      </c>
      <c r="E559" s="610" t="s">
        <v>1592</v>
      </c>
      <c r="F559" s="631"/>
    </row>
    <row r="560" spans="2:6" x14ac:dyDescent="0.2">
      <c r="B560" s="628">
        <v>72551</v>
      </c>
      <c r="C560" s="628" t="s">
        <v>292</v>
      </c>
      <c r="D560" s="620">
        <v>500</v>
      </c>
      <c r="E560" s="610" t="s">
        <v>1592</v>
      </c>
      <c r="F560" s="122"/>
    </row>
    <row r="561" spans="2:10" x14ac:dyDescent="0.2">
      <c r="B561" s="628">
        <v>72552</v>
      </c>
      <c r="C561" s="628" t="s">
        <v>293</v>
      </c>
      <c r="D561" s="620">
        <v>483.33333333333331</v>
      </c>
      <c r="E561" s="610" t="s">
        <v>1592</v>
      </c>
      <c r="F561" s="122"/>
    </row>
    <row r="562" spans="2:10" x14ac:dyDescent="0.2">
      <c r="B562" s="628">
        <v>72553</v>
      </c>
      <c r="C562" s="628" t="s">
        <v>294</v>
      </c>
      <c r="D562" s="620">
        <v>1525</v>
      </c>
      <c r="E562" s="610" t="s">
        <v>1592</v>
      </c>
      <c r="F562" s="122"/>
    </row>
    <row r="563" spans="2:10" x14ac:dyDescent="0.2">
      <c r="B563" s="628">
        <v>72550</v>
      </c>
      <c r="C563" s="628" t="s">
        <v>294</v>
      </c>
      <c r="D563" s="620">
        <v>1266.6666666666665</v>
      </c>
      <c r="E563" s="610" t="s">
        <v>1592</v>
      </c>
      <c r="F563" s="122"/>
    </row>
    <row r="564" spans="2:10" x14ac:dyDescent="0.2">
      <c r="B564" s="624">
        <v>72783</v>
      </c>
      <c r="C564" s="624" t="s">
        <v>503</v>
      </c>
      <c r="D564" s="625">
        <v>6981.08</v>
      </c>
      <c r="E564" s="626">
        <v>13537.5</v>
      </c>
      <c r="F564" s="624" t="s">
        <v>1596</v>
      </c>
    </row>
    <row r="565" spans="2:10" x14ac:dyDescent="0.2">
      <c r="B565" s="623">
        <v>72915</v>
      </c>
      <c r="C565" s="623" t="s">
        <v>1597</v>
      </c>
      <c r="D565" s="620">
        <v>616</v>
      </c>
      <c r="E565" s="630">
        <v>804.19499999999982</v>
      </c>
      <c r="F565" s="632" t="s">
        <v>1598</v>
      </c>
    </row>
    <row r="566" spans="2:10" x14ac:dyDescent="0.2">
      <c r="B566" s="623">
        <v>72914</v>
      </c>
      <c r="C566" s="623" t="s">
        <v>1599</v>
      </c>
      <c r="D566" s="620">
        <v>4240</v>
      </c>
      <c r="E566" s="620">
        <v>5643.75</v>
      </c>
      <c r="F566" s="632" t="s">
        <v>1598</v>
      </c>
    </row>
    <row r="567" spans="2:10" x14ac:dyDescent="0.2">
      <c r="B567" s="623">
        <v>72899</v>
      </c>
      <c r="C567" s="623" t="s">
        <v>1600</v>
      </c>
      <c r="D567" s="620">
        <v>4240</v>
      </c>
      <c r="E567" s="620">
        <v>5643.75</v>
      </c>
      <c r="F567" s="632" t="s">
        <v>1598</v>
      </c>
    </row>
    <row r="568" spans="2:10" x14ac:dyDescent="0.2">
      <c r="B568" s="623">
        <v>72897</v>
      </c>
      <c r="C568" s="623" t="s">
        <v>1601</v>
      </c>
      <c r="D568" s="620">
        <v>2000</v>
      </c>
      <c r="E568" s="620">
        <v>2887.5000000000005</v>
      </c>
      <c r="F568" s="632" t="s">
        <v>1598</v>
      </c>
    </row>
    <row r="569" spans="2:10" x14ac:dyDescent="0.2">
      <c r="B569" s="623">
        <v>72896</v>
      </c>
      <c r="C569" s="623" t="s">
        <v>1602</v>
      </c>
      <c r="D569" s="620">
        <v>3864</v>
      </c>
      <c r="E569" s="620">
        <v>5092.4999999999991</v>
      </c>
      <c r="F569" s="632" t="s">
        <v>1598</v>
      </c>
    </row>
    <row r="570" spans="2:10" x14ac:dyDescent="0.2">
      <c r="B570" s="623">
        <v>72898</v>
      </c>
      <c r="C570" s="623" t="s">
        <v>1603</v>
      </c>
      <c r="D570" s="620">
        <v>8112</v>
      </c>
      <c r="E570" s="620">
        <v>9450</v>
      </c>
      <c r="F570" s="632" t="s">
        <v>1598</v>
      </c>
    </row>
    <row r="571" spans="2:10" x14ac:dyDescent="0.2">
      <c r="B571" s="623">
        <v>72045</v>
      </c>
      <c r="C571" s="623" t="s">
        <v>186</v>
      </c>
      <c r="D571" s="620">
        <v>756.67</v>
      </c>
      <c r="E571" s="610" t="s">
        <v>620</v>
      </c>
    </row>
    <row r="572" spans="2:10" x14ac:dyDescent="0.2">
      <c r="B572" s="633">
        <v>72669</v>
      </c>
      <c r="C572" s="633" t="s">
        <v>1604</v>
      </c>
      <c r="D572" s="634">
        <v>1296.1500000000001</v>
      </c>
      <c r="H572" s="122"/>
      <c r="J572" s="635"/>
    </row>
    <row r="573" spans="2:10" x14ac:dyDescent="0.2">
      <c r="B573" s="633">
        <v>72659</v>
      </c>
      <c r="C573" s="633" t="s">
        <v>1605</v>
      </c>
      <c r="D573" s="636">
        <v>650.67999999999995</v>
      </c>
      <c r="H573" s="122"/>
      <c r="J573" s="635"/>
    </row>
    <row r="574" spans="2:10" x14ac:dyDescent="0.2">
      <c r="B574" s="633">
        <v>72658</v>
      </c>
      <c r="C574" s="633" t="s">
        <v>1606</v>
      </c>
      <c r="D574" s="636">
        <v>174.32</v>
      </c>
      <c r="H574" s="122"/>
      <c r="J574" s="635"/>
    </row>
    <row r="575" spans="2:10" x14ac:dyDescent="0.2">
      <c r="B575" s="633">
        <v>72656</v>
      </c>
      <c r="C575" s="633" t="s">
        <v>1607</v>
      </c>
      <c r="D575" s="636">
        <v>0</v>
      </c>
      <c r="H575" s="122"/>
      <c r="J575" s="635"/>
    </row>
    <row r="576" spans="2:10" x14ac:dyDescent="0.2">
      <c r="B576" s="633">
        <v>72657</v>
      </c>
      <c r="C576" s="633" t="s">
        <v>1608</v>
      </c>
      <c r="D576" s="636">
        <v>142.80000000000001</v>
      </c>
      <c r="H576" s="122"/>
      <c r="J576" s="635"/>
    </row>
    <row r="577" spans="1:10" x14ac:dyDescent="0.2">
      <c r="B577" s="624">
        <v>72125</v>
      </c>
      <c r="C577" s="624" t="s">
        <v>508</v>
      </c>
      <c r="D577" s="637">
        <v>1171.7416666666666</v>
      </c>
      <c r="E577" s="637">
        <v>1171.7416666666666</v>
      </c>
      <c r="F577" s="638" t="s">
        <v>1609</v>
      </c>
      <c r="H577" s="122"/>
      <c r="J577" s="635"/>
    </row>
    <row r="578" spans="1:10" x14ac:dyDescent="0.2">
      <c r="B578" s="639">
        <v>72119</v>
      </c>
      <c r="C578" s="639" t="s">
        <v>51</v>
      </c>
      <c r="D578" s="640">
        <v>345.16</v>
      </c>
      <c r="E578" s="620" t="s">
        <v>1610</v>
      </c>
      <c r="F578" s="615"/>
      <c r="H578" s="122"/>
      <c r="J578" s="635"/>
    </row>
    <row r="579" spans="1:10" x14ac:dyDescent="0.2">
      <c r="B579" s="639">
        <v>72118</v>
      </c>
      <c r="C579" s="639" t="s">
        <v>53</v>
      </c>
      <c r="D579" s="640">
        <v>652.12</v>
      </c>
      <c r="E579" s="620" t="s">
        <v>1610</v>
      </c>
      <c r="H579" s="122"/>
      <c r="J579" s="635"/>
    </row>
    <row r="580" spans="1:10" x14ac:dyDescent="0.2">
      <c r="B580" s="639">
        <v>72449</v>
      </c>
      <c r="C580" s="639" t="s">
        <v>55</v>
      </c>
      <c r="D580" s="640">
        <v>1199</v>
      </c>
      <c r="E580" s="620" t="s">
        <v>1610</v>
      </c>
      <c r="H580" s="122"/>
    </row>
    <row r="581" spans="1:10" x14ac:dyDescent="0.2">
      <c r="B581" s="639">
        <v>72124</v>
      </c>
      <c r="C581" s="639" t="s">
        <v>507</v>
      </c>
      <c r="D581" s="640">
        <v>900.45</v>
      </c>
      <c r="E581" s="620" t="s">
        <v>1610</v>
      </c>
      <c r="H581" s="122"/>
      <c r="J581" s="641"/>
    </row>
    <row r="582" spans="1:10" x14ac:dyDescent="0.2">
      <c r="A582" s="611" t="s">
        <v>504</v>
      </c>
      <c r="B582" s="642">
        <v>72919</v>
      </c>
      <c r="C582" s="642" t="s">
        <v>1611</v>
      </c>
      <c r="D582" s="643">
        <v>315.91943942394238</v>
      </c>
      <c r="E582" s="620">
        <v>315.91943942394238</v>
      </c>
      <c r="F582" s="610" t="s">
        <v>1612</v>
      </c>
    </row>
    <row r="583" spans="1:10" x14ac:dyDescent="0.2">
      <c r="A583" s="611" t="s">
        <v>504</v>
      </c>
      <c r="B583" s="642">
        <v>72453</v>
      </c>
      <c r="C583" s="642" t="s">
        <v>163</v>
      </c>
      <c r="D583" s="643">
        <v>330.85</v>
      </c>
      <c r="E583" s="620">
        <v>330.85</v>
      </c>
      <c r="F583" s="610" t="s">
        <v>1612</v>
      </c>
    </row>
    <row r="584" spans="1:10" x14ac:dyDescent="0.2">
      <c r="A584" s="611" t="s">
        <v>504</v>
      </c>
      <c r="B584" s="642">
        <v>72748</v>
      </c>
      <c r="C584" s="642" t="s">
        <v>117</v>
      </c>
      <c r="D584" s="643">
        <v>256.83</v>
      </c>
      <c r="E584" s="620">
        <v>256.83</v>
      </c>
      <c r="F584" s="610" t="s">
        <v>1612</v>
      </c>
    </row>
    <row r="585" spans="1:10" x14ac:dyDescent="0.2">
      <c r="A585" s="611" t="s">
        <v>504</v>
      </c>
      <c r="B585" s="642">
        <v>72040</v>
      </c>
      <c r="C585" s="642" t="s">
        <v>1613</v>
      </c>
      <c r="D585" s="643">
        <v>343.64083333333298</v>
      </c>
      <c r="E585" s="620">
        <v>343.64083333333298</v>
      </c>
      <c r="F585" s="610" t="s">
        <v>1614</v>
      </c>
    </row>
    <row r="586" spans="1:10" x14ac:dyDescent="0.2">
      <c r="A586" s="611" t="s">
        <v>504</v>
      </c>
      <c r="B586" s="642">
        <v>72039</v>
      </c>
      <c r="C586" s="642" t="s">
        <v>1615</v>
      </c>
      <c r="D586" s="643">
        <v>365.84541666666672</v>
      </c>
      <c r="E586" s="620">
        <v>365.84541666666672</v>
      </c>
      <c r="F586" s="610" t="s">
        <v>1614</v>
      </c>
    </row>
    <row r="587" spans="1:10" x14ac:dyDescent="0.2">
      <c r="A587" s="611" t="s">
        <v>504</v>
      </c>
      <c r="B587" s="642">
        <v>72038</v>
      </c>
      <c r="C587" s="642" t="s">
        <v>1616</v>
      </c>
      <c r="D587" s="643">
        <v>462.75666666666666</v>
      </c>
      <c r="E587" s="620">
        <v>462.75666666666666</v>
      </c>
      <c r="F587" s="610" t="s">
        <v>1614</v>
      </c>
    </row>
    <row r="588" spans="1:10" x14ac:dyDescent="0.2">
      <c r="A588" s="611" t="s">
        <v>504</v>
      </c>
      <c r="B588" s="642">
        <v>72041</v>
      </c>
      <c r="C588" s="642" t="s">
        <v>1617</v>
      </c>
      <c r="D588" s="643">
        <v>487.59416666666669</v>
      </c>
      <c r="E588" s="620">
        <v>487.59416666666669</v>
      </c>
      <c r="F588" s="610" t="s">
        <v>1614</v>
      </c>
    </row>
    <row r="589" spans="1:10" x14ac:dyDescent="0.2">
      <c r="A589" s="611" t="s">
        <v>504</v>
      </c>
      <c r="B589" s="642">
        <v>72042</v>
      </c>
      <c r="C589" s="642" t="s">
        <v>1618</v>
      </c>
      <c r="D589" s="643">
        <v>3766.84</v>
      </c>
      <c r="E589" s="610">
        <v>3766.84</v>
      </c>
      <c r="F589" s="610" t="s">
        <v>1614</v>
      </c>
    </row>
    <row r="590" spans="1:10" x14ac:dyDescent="0.2">
      <c r="A590" s="611" t="s">
        <v>504</v>
      </c>
      <c r="B590" s="642">
        <v>72955</v>
      </c>
      <c r="C590" s="642" t="s">
        <v>1619</v>
      </c>
      <c r="D590" s="643">
        <v>100.63333333333334</v>
      </c>
      <c r="E590" s="620">
        <v>100.63333333333334</v>
      </c>
      <c r="F590" s="610" t="s">
        <v>1614</v>
      </c>
    </row>
    <row r="591" spans="1:10" x14ac:dyDescent="0.2">
      <c r="A591" s="611" t="s">
        <v>504</v>
      </c>
      <c r="B591" s="642">
        <v>72956</v>
      </c>
      <c r="C591" s="642" t="s">
        <v>1620</v>
      </c>
      <c r="D591" s="643">
        <v>128.96666666666667</v>
      </c>
      <c r="E591" s="620">
        <v>128.96666666666667</v>
      </c>
      <c r="F591" s="610" t="s">
        <v>1614</v>
      </c>
    </row>
    <row r="592" spans="1:10" x14ac:dyDescent="0.2">
      <c r="A592" s="611" t="s">
        <v>504</v>
      </c>
      <c r="B592" s="642">
        <v>72957</v>
      </c>
      <c r="C592" s="642" t="s">
        <v>1621</v>
      </c>
      <c r="D592" s="643">
        <v>103.96666666666667</v>
      </c>
      <c r="E592" s="620">
        <v>103.96666666666667</v>
      </c>
      <c r="F592" s="610" t="s">
        <v>1614</v>
      </c>
    </row>
    <row r="593" spans="1:6" x14ac:dyDescent="0.2">
      <c r="A593" s="611" t="s">
        <v>504</v>
      </c>
      <c r="B593" s="642">
        <v>72958</v>
      </c>
      <c r="C593" s="642" t="s">
        <v>1622</v>
      </c>
      <c r="D593" s="643">
        <v>103.96666666666667</v>
      </c>
      <c r="E593" s="620">
        <v>103.96666666666667</v>
      </c>
      <c r="F593" s="610" t="s">
        <v>1614</v>
      </c>
    </row>
    <row r="594" spans="1:6" x14ac:dyDescent="0.2">
      <c r="A594" s="611" t="s">
        <v>504</v>
      </c>
      <c r="B594" s="642">
        <v>72959</v>
      </c>
      <c r="C594" s="642" t="s">
        <v>1623</v>
      </c>
      <c r="D594" s="643">
        <v>112.3</v>
      </c>
      <c r="E594" s="620">
        <v>112.3</v>
      </c>
      <c r="F594" s="610" t="s">
        <v>1614</v>
      </c>
    </row>
    <row r="595" spans="1:6" x14ac:dyDescent="0.2">
      <c r="A595" s="611" t="s">
        <v>504</v>
      </c>
      <c r="B595" s="642">
        <v>72962</v>
      </c>
      <c r="C595" s="642" t="s">
        <v>1624</v>
      </c>
      <c r="D595" s="643">
        <v>112.3</v>
      </c>
      <c r="E595" s="620">
        <v>112.3</v>
      </c>
      <c r="F595" s="610" t="s">
        <v>1614</v>
      </c>
    </row>
    <row r="596" spans="1:6" x14ac:dyDescent="0.2">
      <c r="A596" s="611" t="s">
        <v>504</v>
      </c>
      <c r="B596" s="642">
        <v>72963</v>
      </c>
      <c r="C596" s="642" t="s">
        <v>1625</v>
      </c>
      <c r="D596" s="643">
        <v>112.3</v>
      </c>
      <c r="E596" s="620">
        <v>112.3</v>
      </c>
      <c r="F596" s="610" t="s">
        <v>1614</v>
      </c>
    </row>
    <row r="597" spans="1:6" x14ac:dyDescent="0.2">
      <c r="A597" s="611" t="s">
        <v>504</v>
      </c>
      <c r="B597" s="642">
        <v>72964</v>
      </c>
      <c r="C597" s="642" t="s">
        <v>1626</v>
      </c>
      <c r="D597" s="643">
        <v>103.96666666666667</v>
      </c>
      <c r="E597" s="620">
        <v>103.96666666666667</v>
      </c>
      <c r="F597" s="610" t="s">
        <v>1614</v>
      </c>
    </row>
    <row r="598" spans="1:6" x14ac:dyDescent="0.2">
      <c r="A598" s="611" t="s">
        <v>504</v>
      </c>
      <c r="B598" s="642">
        <v>72965</v>
      </c>
      <c r="C598" s="642" t="s">
        <v>1627</v>
      </c>
      <c r="D598" s="643">
        <v>112.3</v>
      </c>
      <c r="E598" s="620">
        <v>112.3</v>
      </c>
      <c r="F598" s="610" t="s">
        <v>1614</v>
      </c>
    </row>
    <row r="599" spans="1:6" x14ac:dyDescent="0.2">
      <c r="A599" s="611" t="s">
        <v>504</v>
      </c>
      <c r="B599" s="642">
        <v>72966</v>
      </c>
      <c r="C599" s="642" t="s">
        <v>1628</v>
      </c>
      <c r="D599" s="643">
        <v>112.3</v>
      </c>
      <c r="E599" s="620">
        <v>112.3</v>
      </c>
      <c r="F599" s="610" t="s">
        <v>1614</v>
      </c>
    </row>
    <row r="600" spans="1:6" x14ac:dyDescent="0.2">
      <c r="A600" s="611" t="s">
        <v>504</v>
      </c>
      <c r="B600" s="642">
        <v>72967</v>
      </c>
      <c r="C600" s="642" t="s">
        <v>1629</v>
      </c>
      <c r="D600" s="643">
        <v>117.3</v>
      </c>
      <c r="E600" s="620">
        <v>117.3</v>
      </c>
      <c r="F600" s="610" t="s">
        <v>1614</v>
      </c>
    </row>
    <row r="601" spans="1:6" x14ac:dyDescent="0.2">
      <c r="A601" s="611" t="s">
        <v>504</v>
      </c>
      <c r="B601" s="642">
        <v>72968</v>
      </c>
      <c r="C601" s="642" t="s">
        <v>1630</v>
      </c>
      <c r="D601" s="643">
        <v>112.3</v>
      </c>
      <c r="E601" s="620">
        <v>112.3</v>
      </c>
      <c r="F601" s="610" t="s">
        <v>1614</v>
      </c>
    </row>
    <row r="602" spans="1:6" x14ac:dyDescent="0.2">
      <c r="A602" s="611" t="s">
        <v>504</v>
      </c>
      <c r="B602" s="642">
        <v>72969</v>
      </c>
      <c r="C602" s="642" t="s">
        <v>1631</v>
      </c>
      <c r="D602" s="643">
        <v>112.3</v>
      </c>
      <c r="E602" s="620">
        <v>112.3</v>
      </c>
      <c r="F602" s="610" t="s">
        <v>1614</v>
      </c>
    </row>
    <row r="603" spans="1:6" x14ac:dyDescent="0.2">
      <c r="A603" s="611" t="s">
        <v>504</v>
      </c>
      <c r="B603" s="642">
        <v>72975</v>
      </c>
      <c r="C603" s="642" t="s">
        <v>1632</v>
      </c>
      <c r="D603" s="643">
        <v>112.3</v>
      </c>
      <c r="E603" s="620">
        <v>112.3</v>
      </c>
      <c r="F603" s="610" t="s">
        <v>1614</v>
      </c>
    </row>
    <row r="604" spans="1:6" x14ac:dyDescent="0.2">
      <c r="A604" s="611" t="s">
        <v>504</v>
      </c>
      <c r="B604" s="642">
        <v>72976</v>
      </c>
      <c r="C604" s="642" t="s">
        <v>1633</v>
      </c>
      <c r="D604" s="643">
        <v>112.3</v>
      </c>
      <c r="E604" s="620">
        <v>112.3</v>
      </c>
      <c r="F604" s="610" t="s">
        <v>1614</v>
      </c>
    </row>
    <row r="605" spans="1:6" x14ac:dyDescent="0.2">
      <c r="A605" s="611" t="s">
        <v>504</v>
      </c>
      <c r="B605" s="642">
        <v>72931</v>
      </c>
      <c r="C605" s="642" t="s">
        <v>1634</v>
      </c>
      <c r="D605" s="643">
        <v>231.12666666666669</v>
      </c>
      <c r="E605" s="620">
        <v>231.12666666666669</v>
      </c>
      <c r="F605" s="610" t="s">
        <v>1614</v>
      </c>
    </row>
    <row r="606" spans="1:6" x14ac:dyDescent="0.2">
      <c r="A606" s="611" t="s">
        <v>504</v>
      </c>
      <c r="B606" s="642">
        <v>72937</v>
      </c>
      <c r="C606" s="642" t="s">
        <v>1635</v>
      </c>
      <c r="D606" s="643">
        <v>289.45999999999998</v>
      </c>
      <c r="E606" s="620">
        <v>289.45999999999998</v>
      </c>
      <c r="F606" s="610" t="s">
        <v>1614</v>
      </c>
    </row>
    <row r="607" spans="1:6" x14ac:dyDescent="0.2">
      <c r="A607" s="611" t="s">
        <v>504</v>
      </c>
      <c r="B607" s="642">
        <v>72932</v>
      </c>
      <c r="C607" s="642" t="s">
        <v>1636</v>
      </c>
      <c r="D607" s="643">
        <v>239.46</v>
      </c>
      <c r="E607" s="620">
        <v>239.46</v>
      </c>
      <c r="F607" s="610" t="s">
        <v>1614</v>
      </c>
    </row>
    <row r="608" spans="1:6" x14ac:dyDescent="0.2">
      <c r="A608" s="611" t="s">
        <v>504</v>
      </c>
      <c r="B608" s="642">
        <v>72938</v>
      </c>
      <c r="C608" s="642" t="s">
        <v>1637</v>
      </c>
      <c r="D608" s="643">
        <v>239.46</v>
      </c>
      <c r="E608" s="620">
        <v>239.46</v>
      </c>
      <c r="F608" s="610" t="s">
        <v>1614</v>
      </c>
    </row>
    <row r="609" spans="1:10" x14ac:dyDescent="0.2">
      <c r="A609" s="611" t="s">
        <v>504</v>
      </c>
      <c r="B609" s="642">
        <v>72939</v>
      </c>
      <c r="C609" s="642" t="s">
        <v>1638</v>
      </c>
      <c r="D609" s="643">
        <v>252.79333333333335</v>
      </c>
      <c r="E609" s="620">
        <v>252.79333333333335</v>
      </c>
      <c r="F609" s="610" t="s">
        <v>1614</v>
      </c>
      <c r="H609" s="122"/>
    </row>
    <row r="610" spans="1:10" x14ac:dyDescent="0.2">
      <c r="A610" s="611" t="s">
        <v>504</v>
      </c>
      <c r="B610" s="642">
        <v>72951</v>
      </c>
      <c r="C610" s="642" t="s">
        <v>1639</v>
      </c>
      <c r="D610" s="643">
        <v>252.79333333333335</v>
      </c>
      <c r="E610" s="620">
        <v>252.79333333333335</v>
      </c>
      <c r="F610" s="610" t="s">
        <v>1614</v>
      </c>
    </row>
    <row r="611" spans="1:10" x14ac:dyDescent="0.2">
      <c r="A611" s="611" t="s">
        <v>504</v>
      </c>
      <c r="B611" s="642">
        <v>72933</v>
      </c>
      <c r="C611" s="642" t="s">
        <v>1640</v>
      </c>
      <c r="D611" s="643">
        <v>252.79333333333335</v>
      </c>
      <c r="E611" s="620">
        <v>252.79333333333335</v>
      </c>
      <c r="F611" s="610" t="s">
        <v>1614</v>
      </c>
    </row>
    <row r="612" spans="1:10" x14ac:dyDescent="0.2">
      <c r="A612" s="611" t="s">
        <v>504</v>
      </c>
      <c r="B612" s="642">
        <v>72952</v>
      </c>
      <c r="C612" s="642" t="s">
        <v>1641</v>
      </c>
      <c r="D612" s="643">
        <v>264.45999999999998</v>
      </c>
      <c r="E612" s="620">
        <v>264.45999999999998</v>
      </c>
      <c r="F612" s="610" t="s">
        <v>1614</v>
      </c>
    </row>
    <row r="613" spans="1:10" x14ac:dyDescent="0.2">
      <c r="A613" s="611" t="s">
        <v>504</v>
      </c>
      <c r="B613" s="642">
        <v>72953</v>
      </c>
      <c r="C613" s="642" t="s">
        <v>1642</v>
      </c>
      <c r="D613" s="643">
        <v>252.79333333333335</v>
      </c>
      <c r="E613" s="620">
        <v>252.79333333333335</v>
      </c>
      <c r="F613" s="610" t="s">
        <v>1614</v>
      </c>
    </row>
    <row r="614" spans="1:10" x14ac:dyDescent="0.2">
      <c r="A614" s="611" t="s">
        <v>504</v>
      </c>
      <c r="B614" s="642">
        <v>72954</v>
      </c>
      <c r="C614" s="642" t="s">
        <v>1643</v>
      </c>
      <c r="D614" s="643">
        <v>264.45999999999998</v>
      </c>
      <c r="E614" s="620">
        <v>264.45999999999998</v>
      </c>
      <c r="F614" s="610" t="s">
        <v>1614</v>
      </c>
    </row>
    <row r="615" spans="1:10" x14ac:dyDescent="0.2">
      <c r="A615" s="611" t="s">
        <v>504</v>
      </c>
      <c r="B615" s="642">
        <v>72934</v>
      </c>
      <c r="C615" s="642" t="s">
        <v>1644</v>
      </c>
      <c r="D615" s="643">
        <v>339.46</v>
      </c>
      <c r="E615" s="620">
        <v>339.46</v>
      </c>
      <c r="F615" s="610" t="s">
        <v>1614</v>
      </c>
    </row>
    <row r="616" spans="1:10" x14ac:dyDescent="0.2">
      <c r="A616" s="611" t="s">
        <v>504</v>
      </c>
      <c r="B616" s="642">
        <v>72935</v>
      </c>
      <c r="C616" s="642" t="s">
        <v>1645</v>
      </c>
      <c r="D616" s="643">
        <v>339.46</v>
      </c>
      <c r="E616" s="620">
        <v>339.46</v>
      </c>
      <c r="F616" s="610" t="s">
        <v>1614</v>
      </c>
      <c r="J616" t="s">
        <v>555</v>
      </c>
    </row>
    <row r="617" spans="1:10" x14ac:dyDescent="0.2">
      <c r="A617" s="611" t="s">
        <v>504</v>
      </c>
      <c r="B617" s="642">
        <v>72936</v>
      </c>
      <c r="C617" s="642" t="s">
        <v>1646</v>
      </c>
      <c r="D617" s="643">
        <v>339.46</v>
      </c>
      <c r="E617" s="620">
        <v>339.46</v>
      </c>
      <c r="F617" s="610" t="s">
        <v>1614</v>
      </c>
      <c r="H617" t="s">
        <v>1647</v>
      </c>
      <c r="I617" t="s">
        <v>1647</v>
      </c>
      <c r="J617" s="613">
        <v>90</v>
      </c>
    </row>
    <row r="618" spans="1:10" x14ac:dyDescent="0.2">
      <c r="A618" s="217" t="s">
        <v>554</v>
      </c>
      <c r="B618" s="610">
        <v>83767</v>
      </c>
      <c r="C618" s="610" t="s">
        <v>159</v>
      </c>
      <c r="D618" s="643">
        <f>H618</f>
        <v>3091.3300000000004</v>
      </c>
      <c r="F618">
        <v>83767</v>
      </c>
      <c r="G618" s="201" t="s">
        <v>159</v>
      </c>
      <c r="H618" s="122">
        <f>ROUNDUP(J618,2)</f>
        <v>3091.3300000000004</v>
      </c>
      <c r="I618" s="644">
        <v>34.348071135639728</v>
      </c>
      <c r="J618" s="635">
        <f>I618*J$617</f>
        <v>3091.3264022075755</v>
      </c>
    </row>
    <row r="619" spans="1:10" x14ac:dyDescent="0.2">
      <c r="A619" s="217" t="s">
        <v>554</v>
      </c>
      <c r="B619" s="610">
        <v>68214</v>
      </c>
      <c r="C619" s="610" t="s">
        <v>545</v>
      </c>
      <c r="D619" s="643">
        <f t="shared" ref="D619:D682" si="8">H619</f>
        <v>1547.28</v>
      </c>
      <c r="F619">
        <v>68214</v>
      </c>
      <c r="G619" s="201" t="s">
        <v>545</v>
      </c>
      <c r="H619" s="122">
        <f t="shared" ref="H619:H682" si="9">ROUNDUP(J619,2)</f>
        <v>1547.28</v>
      </c>
      <c r="I619" s="644">
        <v>17.191937025555557</v>
      </c>
      <c r="J619" s="635">
        <f t="shared" ref="J619:J682" si="10">I619*J$617</f>
        <v>1547.2743323000002</v>
      </c>
    </row>
    <row r="620" spans="1:10" x14ac:dyDescent="0.2">
      <c r="A620" s="217" t="s">
        <v>554</v>
      </c>
      <c r="B620" s="610">
        <v>76051</v>
      </c>
      <c r="C620" s="610" t="s">
        <v>546</v>
      </c>
      <c r="D620" s="643">
        <f t="shared" si="8"/>
        <v>1119.31</v>
      </c>
      <c r="F620">
        <v>76051</v>
      </c>
      <c r="G620" s="201" t="s">
        <v>546</v>
      </c>
      <c r="H620" s="122">
        <f t="shared" si="9"/>
        <v>1119.31</v>
      </c>
      <c r="I620" s="644">
        <v>12.436728000555554</v>
      </c>
      <c r="J620" s="635">
        <f t="shared" si="10"/>
        <v>1119.3055200499998</v>
      </c>
    </row>
    <row r="621" spans="1:10" x14ac:dyDescent="0.2">
      <c r="A621" s="217" t="s">
        <v>554</v>
      </c>
      <c r="B621" s="610">
        <v>68490</v>
      </c>
      <c r="C621" s="610" t="s">
        <v>547</v>
      </c>
      <c r="D621" s="643">
        <f t="shared" si="8"/>
        <v>1206.53</v>
      </c>
      <c r="F621">
        <v>68490</v>
      </c>
      <c r="G621" s="201" t="s">
        <v>547</v>
      </c>
      <c r="H621" s="122">
        <f t="shared" si="9"/>
        <v>1206.53</v>
      </c>
      <c r="I621" s="644">
        <v>13.405852896584895</v>
      </c>
      <c r="J621" s="635">
        <f t="shared" si="10"/>
        <v>1206.5267606926404</v>
      </c>
    </row>
    <row r="622" spans="1:10" x14ac:dyDescent="0.2">
      <c r="A622" s="217" t="s">
        <v>554</v>
      </c>
      <c r="B622" s="610">
        <v>13933</v>
      </c>
      <c r="C622" s="610" t="s">
        <v>548</v>
      </c>
      <c r="D622" s="643">
        <f t="shared" si="8"/>
        <v>1266.78</v>
      </c>
      <c r="F622">
        <v>13933</v>
      </c>
      <c r="G622" s="201" t="s">
        <v>548</v>
      </c>
      <c r="H622" s="122">
        <f t="shared" si="9"/>
        <v>1266.78</v>
      </c>
      <c r="I622" s="644">
        <v>14.075269905555553</v>
      </c>
      <c r="J622" s="635">
        <f t="shared" si="10"/>
        <v>1266.7742914999997</v>
      </c>
    </row>
    <row r="623" spans="1:10" x14ac:dyDescent="0.2">
      <c r="A623" s="217" t="s">
        <v>554</v>
      </c>
      <c r="B623" s="610">
        <v>76107</v>
      </c>
      <c r="C623" s="610" t="s">
        <v>549</v>
      </c>
      <c r="D623" s="643">
        <f t="shared" si="8"/>
        <v>1157.1299999999999</v>
      </c>
      <c r="F623">
        <v>76107</v>
      </c>
      <c r="G623" s="201" t="s">
        <v>549</v>
      </c>
      <c r="H623" s="122">
        <f t="shared" si="9"/>
        <v>1157.1299999999999</v>
      </c>
      <c r="I623" s="644">
        <v>12.856930444841266</v>
      </c>
      <c r="J623" s="635">
        <f t="shared" si="10"/>
        <v>1157.123740035714</v>
      </c>
    </row>
    <row r="624" spans="1:10" x14ac:dyDescent="0.2">
      <c r="A624" s="217" t="s">
        <v>551</v>
      </c>
      <c r="B624" s="610">
        <v>77855</v>
      </c>
      <c r="C624" s="610" t="s">
        <v>160</v>
      </c>
      <c r="D624" s="643">
        <f t="shared" si="8"/>
        <v>3377.13</v>
      </c>
      <c r="F624">
        <v>77855</v>
      </c>
      <c r="G624" s="201" t="s">
        <v>550</v>
      </c>
      <c r="H624" s="122">
        <f t="shared" si="9"/>
        <v>3377.13</v>
      </c>
      <c r="I624" s="644">
        <v>37.523666565379102</v>
      </c>
      <c r="J624" s="635">
        <f t="shared" si="10"/>
        <v>3377.1299908841193</v>
      </c>
    </row>
    <row r="625" spans="1:10" x14ac:dyDescent="0.2">
      <c r="A625" s="217" t="s">
        <v>551</v>
      </c>
      <c r="B625" s="610">
        <v>77856</v>
      </c>
      <c r="C625" s="610" t="s">
        <v>161</v>
      </c>
      <c r="D625" s="643">
        <f t="shared" si="8"/>
        <v>3425.6000000000004</v>
      </c>
      <c r="F625">
        <v>77856</v>
      </c>
      <c r="G625" s="201" t="s">
        <v>550</v>
      </c>
      <c r="H625" s="122">
        <f t="shared" si="9"/>
        <v>3425.6000000000004</v>
      </c>
      <c r="I625" s="644">
        <v>38.062208310379113</v>
      </c>
      <c r="J625" s="635">
        <f t="shared" si="10"/>
        <v>3425.5987479341202</v>
      </c>
    </row>
    <row r="626" spans="1:10" x14ac:dyDescent="0.2">
      <c r="A626" s="217" t="s">
        <v>551</v>
      </c>
      <c r="B626" s="610">
        <v>77857</v>
      </c>
      <c r="C626" s="610" t="s">
        <v>162</v>
      </c>
      <c r="D626" s="643">
        <f t="shared" si="8"/>
        <v>3506.0400000000004</v>
      </c>
      <c r="F626">
        <v>77857</v>
      </c>
      <c r="G626" s="201" t="s">
        <v>550</v>
      </c>
      <c r="H626" s="122">
        <f t="shared" si="9"/>
        <v>3506.0400000000004</v>
      </c>
      <c r="I626" s="644">
        <v>38.955958440379106</v>
      </c>
      <c r="J626" s="635">
        <f t="shared" si="10"/>
        <v>3506.0362596341197</v>
      </c>
    </row>
    <row r="627" spans="1:10" x14ac:dyDescent="0.2">
      <c r="A627" s="217" t="s">
        <v>552</v>
      </c>
      <c r="B627" s="610">
        <v>57730</v>
      </c>
      <c r="C627" s="610" t="s">
        <v>131</v>
      </c>
      <c r="D627" s="643">
        <f t="shared" si="8"/>
        <v>1236.79</v>
      </c>
      <c r="F627">
        <v>57730</v>
      </c>
      <c r="G627" s="201" t="s">
        <v>131</v>
      </c>
      <c r="H627" s="122">
        <f t="shared" si="9"/>
        <v>1236.79</v>
      </c>
      <c r="I627" s="644">
        <v>13.742065984444444</v>
      </c>
      <c r="J627" s="635">
        <f t="shared" si="10"/>
        <v>1236.7859386</v>
      </c>
    </row>
    <row r="628" spans="1:10" x14ac:dyDescent="0.2">
      <c r="A628" s="217" t="s">
        <v>552</v>
      </c>
      <c r="B628" s="610">
        <v>57731</v>
      </c>
      <c r="C628" s="610" t="s">
        <v>132</v>
      </c>
      <c r="D628" s="643">
        <f t="shared" si="8"/>
        <v>1275.98</v>
      </c>
      <c r="F628">
        <v>57731</v>
      </c>
      <c r="G628" s="201" t="s">
        <v>132</v>
      </c>
      <c r="H628" s="122">
        <f t="shared" si="9"/>
        <v>1275.98</v>
      </c>
      <c r="I628" s="644">
        <v>14.177482714444441</v>
      </c>
      <c r="J628" s="635">
        <f t="shared" si="10"/>
        <v>1275.9734442999998</v>
      </c>
    </row>
    <row r="629" spans="1:10" x14ac:dyDescent="0.2">
      <c r="A629" s="217" t="s">
        <v>552</v>
      </c>
      <c r="B629" s="610">
        <v>57733</v>
      </c>
      <c r="C629" s="610" t="s">
        <v>133</v>
      </c>
      <c r="D629" s="643">
        <f t="shared" si="8"/>
        <v>1351.26</v>
      </c>
      <c r="F629">
        <v>57733</v>
      </c>
      <c r="G629" s="201" t="s">
        <v>133</v>
      </c>
      <c r="H629" s="122">
        <f t="shared" si="9"/>
        <v>1351.26</v>
      </c>
      <c r="I629" s="644">
        <v>15.013941169444443</v>
      </c>
      <c r="J629" s="635">
        <f t="shared" si="10"/>
        <v>1351.2547052499999</v>
      </c>
    </row>
    <row r="630" spans="1:10" x14ac:dyDescent="0.2">
      <c r="A630" s="217" t="s">
        <v>552</v>
      </c>
      <c r="B630" s="610">
        <v>57156</v>
      </c>
      <c r="C630" s="610" t="s">
        <v>517</v>
      </c>
      <c r="D630" s="643">
        <f t="shared" si="8"/>
        <v>1453.76</v>
      </c>
      <c r="F630">
        <v>57156</v>
      </c>
      <c r="G630" s="201" t="s">
        <v>517</v>
      </c>
      <c r="H630" s="122">
        <f t="shared" si="9"/>
        <v>1453.76</v>
      </c>
      <c r="I630" s="644">
        <v>16.152864165879624</v>
      </c>
      <c r="J630" s="635">
        <f t="shared" si="10"/>
        <v>1453.7577749291661</v>
      </c>
    </row>
    <row r="631" spans="1:10" x14ac:dyDescent="0.2">
      <c r="A631" s="217" t="s">
        <v>552</v>
      </c>
      <c r="B631" s="610">
        <v>57160</v>
      </c>
      <c r="C631" s="610" t="s">
        <v>518</v>
      </c>
      <c r="D631" s="643">
        <f t="shared" si="8"/>
        <v>1426.95</v>
      </c>
      <c r="F631">
        <v>57160</v>
      </c>
      <c r="G631" s="201" t="s">
        <v>518</v>
      </c>
      <c r="H631" s="122">
        <f t="shared" si="9"/>
        <v>1426.95</v>
      </c>
      <c r="I631" s="644">
        <v>15.854947455879627</v>
      </c>
      <c r="J631" s="635">
        <f t="shared" si="10"/>
        <v>1426.9452710291664</v>
      </c>
    </row>
    <row r="632" spans="1:10" x14ac:dyDescent="0.2">
      <c r="A632" s="217" t="s">
        <v>552</v>
      </c>
      <c r="B632" s="610">
        <v>57201</v>
      </c>
      <c r="C632" s="610" t="s">
        <v>519</v>
      </c>
      <c r="D632" s="643">
        <f t="shared" si="8"/>
        <v>988.67</v>
      </c>
      <c r="F632">
        <v>57201</v>
      </c>
      <c r="G632" s="201" t="s">
        <v>519</v>
      </c>
      <c r="H632" s="122">
        <f t="shared" si="9"/>
        <v>988.67</v>
      </c>
      <c r="I632" s="644">
        <v>10.985155080879627</v>
      </c>
      <c r="J632" s="635">
        <f t="shared" si="10"/>
        <v>988.66395727916642</v>
      </c>
    </row>
    <row r="633" spans="1:10" x14ac:dyDescent="0.2">
      <c r="A633" s="217" t="s">
        <v>552</v>
      </c>
      <c r="B633" s="610">
        <v>57915</v>
      </c>
      <c r="C633" s="610" t="s">
        <v>520</v>
      </c>
      <c r="D633" s="643">
        <f t="shared" si="8"/>
        <v>1739.7</v>
      </c>
      <c r="F633">
        <v>57915</v>
      </c>
      <c r="G633" s="201" t="s">
        <v>520</v>
      </c>
      <c r="H633" s="122">
        <f t="shared" si="9"/>
        <v>1739.7</v>
      </c>
      <c r="I633" s="644">
        <v>19.329939630427354</v>
      </c>
      <c r="J633" s="635">
        <f t="shared" si="10"/>
        <v>1739.6945667384618</v>
      </c>
    </row>
    <row r="634" spans="1:10" x14ac:dyDescent="0.2">
      <c r="A634" s="217" t="s">
        <v>552</v>
      </c>
      <c r="B634" s="610">
        <v>57916</v>
      </c>
      <c r="C634" s="610" t="s">
        <v>520</v>
      </c>
      <c r="D634" s="643">
        <f t="shared" si="8"/>
        <v>1739.7</v>
      </c>
      <c r="F634">
        <v>57916</v>
      </c>
      <c r="G634" s="201" t="s">
        <v>520</v>
      </c>
      <c r="H634" s="122">
        <f t="shared" si="9"/>
        <v>1739.7</v>
      </c>
      <c r="I634" s="644">
        <v>19.329939630427354</v>
      </c>
      <c r="J634" s="635">
        <f t="shared" si="10"/>
        <v>1739.6945667384618</v>
      </c>
    </row>
    <row r="635" spans="1:10" x14ac:dyDescent="0.2">
      <c r="A635" s="217" t="s">
        <v>552</v>
      </c>
      <c r="B635" s="610">
        <v>57917</v>
      </c>
      <c r="C635" s="610" t="s">
        <v>520</v>
      </c>
      <c r="D635" s="643">
        <f t="shared" si="8"/>
        <v>1739.7</v>
      </c>
      <c r="F635">
        <v>57917</v>
      </c>
      <c r="G635" s="201" t="s">
        <v>520</v>
      </c>
      <c r="H635" s="122">
        <f t="shared" si="9"/>
        <v>1739.7</v>
      </c>
      <c r="I635" s="644">
        <v>19.329939630427354</v>
      </c>
      <c r="J635" s="635">
        <f t="shared" si="10"/>
        <v>1739.6945667384618</v>
      </c>
    </row>
    <row r="636" spans="1:10" x14ac:dyDescent="0.2">
      <c r="A636" s="217" t="s">
        <v>552</v>
      </c>
      <c r="B636" s="610">
        <v>57918</v>
      </c>
      <c r="C636" s="610" t="s">
        <v>520</v>
      </c>
      <c r="D636" s="643">
        <f t="shared" si="8"/>
        <v>1433.42</v>
      </c>
      <c r="F636">
        <v>57918</v>
      </c>
      <c r="G636" s="201" t="s">
        <v>520</v>
      </c>
      <c r="H636" s="122">
        <f t="shared" si="9"/>
        <v>1433.42</v>
      </c>
      <c r="I636" s="644">
        <v>15.926814135427351</v>
      </c>
      <c r="J636" s="635">
        <f t="shared" si="10"/>
        <v>1433.4132721884616</v>
      </c>
    </row>
    <row r="637" spans="1:10" x14ac:dyDescent="0.2">
      <c r="A637" s="217" t="s">
        <v>552</v>
      </c>
      <c r="B637" s="610">
        <v>56178</v>
      </c>
      <c r="C637" s="610" t="s">
        <v>79</v>
      </c>
      <c r="D637" s="643">
        <f t="shared" si="8"/>
        <v>1691.47</v>
      </c>
      <c r="F637">
        <v>56178</v>
      </c>
      <c r="G637" s="201" t="s">
        <v>79</v>
      </c>
      <c r="H637" s="122">
        <f t="shared" si="9"/>
        <v>1691.47</v>
      </c>
      <c r="I637" s="644">
        <v>18.79400305007108</v>
      </c>
      <c r="J637" s="635">
        <f t="shared" si="10"/>
        <v>1691.4602745063971</v>
      </c>
    </row>
    <row r="638" spans="1:10" x14ac:dyDescent="0.2">
      <c r="A638" s="217" t="s">
        <v>552</v>
      </c>
      <c r="B638" s="610">
        <v>56179</v>
      </c>
      <c r="C638" s="610" t="s">
        <v>79</v>
      </c>
      <c r="D638" s="643">
        <f t="shared" si="8"/>
        <v>7019.56</v>
      </c>
      <c r="F638">
        <v>56179</v>
      </c>
      <c r="G638" s="201" t="s">
        <v>79</v>
      </c>
      <c r="H638" s="122">
        <f t="shared" si="9"/>
        <v>7019.56</v>
      </c>
      <c r="I638" s="644">
        <v>77.995100925284333</v>
      </c>
      <c r="J638" s="635">
        <f t="shared" si="10"/>
        <v>7019.5590832755897</v>
      </c>
    </row>
    <row r="639" spans="1:10" x14ac:dyDescent="0.2">
      <c r="A639" s="217" t="s">
        <v>552</v>
      </c>
      <c r="B639" s="610">
        <v>56602</v>
      </c>
      <c r="C639" s="610" t="s">
        <v>79</v>
      </c>
      <c r="D639" s="643">
        <f t="shared" si="8"/>
        <v>39605.480000000003</v>
      </c>
      <c r="F639">
        <v>56602</v>
      </c>
      <c r="G639" s="201" t="s">
        <v>79</v>
      </c>
      <c r="H639" s="122">
        <f t="shared" si="9"/>
        <v>39605.480000000003</v>
      </c>
      <c r="I639" s="644">
        <v>440.06077962127949</v>
      </c>
      <c r="J639" s="635">
        <f t="shared" si="10"/>
        <v>39605.470165915154</v>
      </c>
    </row>
    <row r="640" spans="1:10" x14ac:dyDescent="0.2">
      <c r="A640" s="217" t="s">
        <v>552</v>
      </c>
      <c r="B640" s="610">
        <v>57747</v>
      </c>
      <c r="C640" s="610" t="s">
        <v>521</v>
      </c>
      <c r="D640" s="643">
        <f t="shared" si="8"/>
        <v>2204.34</v>
      </c>
      <c r="F640">
        <v>57747</v>
      </c>
      <c r="G640" s="201" t="s">
        <v>521</v>
      </c>
      <c r="H640" s="122">
        <f t="shared" si="9"/>
        <v>2204.34</v>
      </c>
      <c r="I640" s="644">
        <v>24.492563970852974</v>
      </c>
      <c r="J640" s="635">
        <f t="shared" si="10"/>
        <v>2204.3307573767675</v>
      </c>
    </row>
    <row r="641" spans="1:10" x14ac:dyDescent="0.2">
      <c r="A641" s="217" t="s">
        <v>552</v>
      </c>
      <c r="B641" s="610">
        <v>57749</v>
      </c>
      <c r="C641" s="610" t="s">
        <v>521</v>
      </c>
      <c r="D641" s="643">
        <f t="shared" si="8"/>
        <v>2247.65</v>
      </c>
      <c r="F641">
        <v>57749</v>
      </c>
      <c r="G641" s="201" t="s">
        <v>521</v>
      </c>
      <c r="H641" s="122">
        <f t="shared" si="9"/>
        <v>2247.65</v>
      </c>
      <c r="I641" s="644">
        <v>24.973814040852972</v>
      </c>
      <c r="J641" s="635">
        <f t="shared" si="10"/>
        <v>2247.6432636767677</v>
      </c>
    </row>
    <row r="642" spans="1:10" x14ac:dyDescent="0.2">
      <c r="A642" s="217" t="s">
        <v>552</v>
      </c>
      <c r="B642" s="610">
        <v>57748</v>
      </c>
      <c r="C642" s="610" t="s">
        <v>521</v>
      </c>
      <c r="D642" s="643">
        <f t="shared" si="8"/>
        <v>2362.1200000000003</v>
      </c>
      <c r="F642">
        <v>57748</v>
      </c>
      <c r="G642" s="201" t="s">
        <v>521</v>
      </c>
      <c r="H642" s="122">
        <f t="shared" si="9"/>
        <v>2362.1200000000003</v>
      </c>
      <c r="I642" s="644">
        <v>26.245689225852981</v>
      </c>
      <c r="J642" s="635">
        <f t="shared" si="10"/>
        <v>2362.1120303267685</v>
      </c>
    </row>
    <row r="643" spans="1:10" x14ac:dyDescent="0.2">
      <c r="A643" s="217" t="s">
        <v>552</v>
      </c>
      <c r="B643" s="610">
        <v>56381</v>
      </c>
      <c r="C643" s="610" t="s">
        <v>522</v>
      </c>
      <c r="D643" s="643">
        <f t="shared" si="8"/>
        <v>1152.7</v>
      </c>
      <c r="F643">
        <v>56381</v>
      </c>
      <c r="G643" s="201" t="s">
        <v>522</v>
      </c>
      <c r="H643" s="122">
        <f t="shared" si="9"/>
        <v>1152.7</v>
      </c>
      <c r="I643" s="644">
        <v>12.807740400426487</v>
      </c>
      <c r="J643" s="635">
        <f t="shared" si="10"/>
        <v>1152.6966360383838</v>
      </c>
    </row>
    <row r="644" spans="1:10" x14ac:dyDescent="0.2">
      <c r="A644" s="217" t="s">
        <v>552</v>
      </c>
      <c r="B644" s="610">
        <v>56382</v>
      </c>
      <c r="C644" s="610" t="s">
        <v>522</v>
      </c>
      <c r="D644" s="643">
        <f t="shared" si="8"/>
        <v>1172.3</v>
      </c>
      <c r="F644">
        <v>56382</v>
      </c>
      <c r="G644" s="201" t="s">
        <v>522</v>
      </c>
      <c r="H644" s="122">
        <f t="shared" si="9"/>
        <v>1172.3</v>
      </c>
      <c r="I644" s="644">
        <v>13.025448765426489</v>
      </c>
      <c r="J644" s="635">
        <f t="shared" si="10"/>
        <v>1172.2903888883841</v>
      </c>
    </row>
    <row r="645" spans="1:10" x14ac:dyDescent="0.2">
      <c r="A645" s="217" t="s">
        <v>552</v>
      </c>
      <c r="B645" s="610">
        <v>56383</v>
      </c>
      <c r="C645" s="610" t="s">
        <v>522</v>
      </c>
      <c r="D645" s="643">
        <f t="shared" si="8"/>
        <v>1233.1400000000001</v>
      </c>
      <c r="F645">
        <v>56383</v>
      </c>
      <c r="G645" s="201" t="s">
        <v>522</v>
      </c>
      <c r="H645" s="122">
        <f t="shared" si="9"/>
        <v>1233.1400000000001</v>
      </c>
      <c r="I645" s="644">
        <v>13.701490530426488</v>
      </c>
      <c r="J645" s="635">
        <f t="shared" si="10"/>
        <v>1233.1341477383839</v>
      </c>
    </row>
    <row r="646" spans="1:10" x14ac:dyDescent="0.2">
      <c r="A646" s="217" t="s">
        <v>552</v>
      </c>
      <c r="B646" s="610">
        <v>57020</v>
      </c>
      <c r="C646" s="610" t="s">
        <v>523</v>
      </c>
      <c r="D646" s="643">
        <f t="shared" si="8"/>
        <v>3132.46</v>
      </c>
      <c r="F646">
        <v>57020</v>
      </c>
      <c r="G646" s="201" t="s">
        <v>523</v>
      </c>
      <c r="H646" s="122">
        <f t="shared" si="9"/>
        <v>3132.46</v>
      </c>
      <c r="I646" s="644">
        <v>34.805065470852973</v>
      </c>
      <c r="J646" s="635">
        <f t="shared" si="10"/>
        <v>3132.4558923767677</v>
      </c>
    </row>
    <row r="647" spans="1:10" x14ac:dyDescent="0.2">
      <c r="A647" s="217" t="s">
        <v>552</v>
      </c>
      <c r="B647" s="610">
        <v>57028</v>
      </c>
      <c r="C647" s="610" t="s">
        <v>523</v>
      </c>
      <c r="D647" s="643">
        <f t="shared" si="8"/>
        <v>3331.4900000000002</v>
      </c>
      <c r="F647">
        <v>57028</v>
      </c>
      <c r="G647" s="201" t="s">
        <v>523</v>
      </c>
      <c r="H647" s="122">
        <f t="shared" si="9"/>
        <v>3331.4900000000002</v>
      </c>
      <c r="I647" s="644">
        <v>37.016524125852982</v>
      </c>
      <c r="J647" s="635">
        <f t="shared" si="10"/>
        <v>3331.4871713267685</v>
      </c>
    </row>
    <row r="648" spans="1:10" x14ac:dyDescent="0.2">
      <c r="A648" s="217" t="s">
        <v>552</v>
      </c>
      <c r="B648" s="610">
        <v>57023</v>
      </c>
      <c r="C648" s="610" t="s">
        <v>523</v>
      </c>
      <c r="D648" s="643">
        <f t="shared" si="8"/>
        <v>3446.9900000000002</v>
      </c>
      <c r="F648">
        <v>57023</v>
      </c>
      <c r="G648" s="201" t="s">
        <v>523</v>
      </c>
      <c r="H648" s="122">
        <f t="shared" si="9"/>
        <v>3446.9900000000002</v>
      </c>
      <c r="I648" s="644">
        <v>38.299857645852981</v>
      </c>
      <c r="J648" s="635">
        <f t="shared" si="10"/>
        <v>3446.9871881267682</v>
      </c>
    </row>
    <row r="649" spans="1:10" x14ac:dyDescent="0.2">
      <c r="A649" s="217" t="s">
        <v>552</v>
      </c>
      <c r="B649" s="610">
        <v>57007</v>
      </c>
      <c r="C649" s="610" t="s">
        <v>524</v>
      </c>
      <c r="D649" s="643">
        <f t="shared" si="8"/>
        <v>3492.3700000000003</v>
      </c>
      <c r="F649">
        <v>57007</v>
      </c>
      <c r="G649" s="201" t="s">
        <v>524</v>
      </c>
      <c r="H649" s="122">
        <f t="shared" si="9"/>
        <v>3492.3700000000003</v>
      </c>
      <c r="I649" s="644">
        <v>38.804024385852976</v>
      </c>
      <c r="J649" s="635">
        <f t="shared" si="10"/>
        <v>3492.3621947267679</v>
      </c>
    </row>
    <row r="650" spans="1:10" x14ac:dyDescent="0.2">
      <c r="A650" s="217" t="s">
        <v>552</v>
      </c>
      <c r="B650" s="610">
        <v>57009</v>
      </c>
      <c r="C650" s="610" t="s">
        <v>524</v>
      </c>
      <c r="D650" s="643">
        <f t="shared" si="8"/>
        <v>3688.3</v>
      </c>
      <c r="F650">
        <v>57009</v>
      </c>
      <c r="G650" s="201" t="s">
        <v>524</v>
      </c>
      <c r="H650" s="122">
        <f t="shared" si="9"/>
        <v>3688.3</v>
      </c>
      <c r="I650" s="644">
        <v>40.981108035852969</v>
      </c>
      <c r="J650" s="635">
        <f t="shared" si="10"/>
        <v>3688.2997232267671</v>
      </c>
    </row>
    <row r="651" spans="1:10" x14ac:dyDescent="0.2">
      <c r="A651" s="217" t="s">
        <v>552</v>
      </c>
      <c r="B651" s="610">
        <v>57008</v>
      </c>
      <c r="C651" s="610" t="s">
        <v>524</v>
      </c>
      <c r="D651" s="643">
        <f t="shared" si="8"/>
        <v>3800.71</v>
      </c>
      <c r="F651">
        <v>57008</v>
      </c>
      <c r="G651" s="201" t="s">
        <v>524</v>
      </c>
      <c r="H651" s="122">
        <f t="shared" si="9"/>
        <v>3800.71</v>
      </c>
      <c r="I651" s="644">
        <v>42.230066550852975</v>
      </c>
      <c r="J651" s="635">
        <f t="shared" si="10"/>
        <v>3800.7059895767679</v>
      </c>
    </row>
    <row r="652" spans="1:10" x14ac:dyDescent="0.2">
      <c r="A652" s="217" t="s">
        <v>552</v>
      </c>
      <c r="B652" s="610">
        <v>57032</v>
      </c>
      <c r="C652" s="610" t="s">
        <v>525</v>
      </c>
      <c r="D652" s="643">
        <f t="shared" si="8"/>
        <v>3664.59</v>
      </c>
      <c r="F652">
        <v>57032</v>
      </c>
      <c r="G652" s="201" t="s">
        <v>525</v>
      </c>
      <c r="H652" s="122">
        <f t="shared" si="9"/>
        <v>3664.59</v>
      </c>
      <c r="I652" s="644">
        <v>40.717566330852975</v>
      </c>
      <c r="J652" s="635">
        <f t="shared" si="10"/>
        <v>3664.5809697767677</v>
      </c>
    </row>
    <row r="653" spans="1:10" x14ac:dyDescent="0.2">
      <c r="A653" s="217" t="s">
        <v>552</v>
      </c>
      <c r="B653" s="610">
        <v>57031</v>
      </c>
      <c r="C653" s="610" t="s">
        <v>525</v>
      </c>
      <c r="D653" s="643">
        <f t="shared" si="8"/>
        <v>3828.55</v>
      </c>
      <c r="F653">
        <v>57031</v>
      </c>
      <c r="G653" s="201" t="s">
        <v>525</v>
      </c>
      <c r="H653" s="122">
        <f t="shared" si="9"/>
        <v>3828.55</v>
      </c>
      <c r="I653" s="644">
        <v>42.539441595852963</v>
      </c>
      <c r="J653" s="635">
        <f t="shared" si="10"/>
        <v>3828.5497436267669</v>
      </c>
    </row>
    <row r="654" spans="1:10" x14ac:dyDescent="0.2">
      <c r="A654" s="217" t="s">
        <v>552</v>
      </c>
      <c r="B654" s="610">
        <v>57033</v>
      </c>
      <c r="C654" s="610" t="s">
        <v>525</v>
      </c>
      <c r="D654" s="643">
        <f t="shared" si="8"/>
        <v>3939.9300000000003</v>
      </c>
      <c r="F654">
        <v>57033</v>
      </c>
      <c r="G654" s="201" t="s">
        <v>525</v>
      </c>
      <c r="H654" s="122">
        <f t="shared" si="9"/>
        <v>3939.9300000000003</v>
      </c>
      <c r="I654" s="644">
        <v>43.776941775852976</v>
      </c>
      <c r="J654" s="635">
        <f t="shared" si="10"/>
        <v>3939.924759826768</v>
      </c>
    </row>
    <row r="655" spans="1:10" x14ac:dyDescent="0.2">
      <c r="A655" s="217" t="s">
        <v>552</v>
      </c>
      <c r="B655" s="610">
        <v>55013</v>
      </c>
      <c r="C655" s="610" t="s">
        <v>175</v>
      </c>
      <c r="D655" s="643">
        <f t="shared" si="8"/>
        <v>0</v>
      </c>
      <c r="H655" s="122">
        <f t="shared" si="9"/>
        <v>0</v>
      </c>
      <c r="J655" s="635">
        <f t="shared" si="10"/>
        <v>0</v>
      </c>
    </row>
    <row r="656" spans="1:10" x14ac:dyDescent="0.2">
      <c r="A656" s="217" t="s">
        <v>552</v>
      </c>
      <c r="B656" s="610">
        <v>55014</v>
      </c>
      <c r="C656" s="610" t="s">
        <v>175</v>
      </c>
      <c r="D656" s="643">
        <f t="shared" si="8"/>
        <v>0</v>
      </c>
      <c r="H656" s="122">
        <f t="shared" si="9"/>
        <v>0</v>
      </c>
      <c r="J656" s="635">
        <f t="shared" si="10"/>
        <v>0</v>
      </c>
    </row>
    <row r="657" spans="1:11" x14ac:dyDescent="0.2">
      <c r="A657" s="217" t="s">
        <v>552</v>
      </c>
      <c r="B657" s="610">
        <v>55015</v>
      </c>
      <c r="C657" s="610" t="s">
        <v>175</v>
      </c>
      <c r="D657" s="643">
        <f t="shared" si="8"/>
        <v>0</v>
      </c>
      <c r="H657" s="122">
        <f t="shared" si="9"/>
        <v>0</v>
      </c>
      <c r="J657" s="635">
        <f t="shared" si="10"/>
        <v>0</v>
      </c>
    </row>
    <row r="658" spans="1:11" x14ac:dyDescent="0.2">
      <c r="A658" s="217" t="s">
        <v>552</v>
      </c>
      <c r="B658" s="610">
        <v>59067</v>
      </c>
      <c r="C658" s="610" t="s">
        <v>170</v>
      </c>
      <c r="D658" s="643">
        <f t="shared" si="8"/>
        <v>3788.7400000000002</v>
      </c>
      <c r="F658">
        <v>59067</v>
      </c>
      <c r="G658" s="201" t="s">
        <v>170</v>
      </c>
      <c r="H658" s="122">
        <f t="shared" si="9"/>
        <v>3788.7400000000002</v>
      </c>
      <c r="I658" s="644">
        <v>42.097030080142162</v>
      </c>
      <c r="J658" s="635">
        <f t="shared" si="10"/>
        <v>3788.7327072127946</v>
      </c>
    </row>
    <row r="659" spans="1:11" x14ac:dyDescent="0.2">
      <c r="A659" s="217" t="s">
        <v>552</v>
      </c>
      <c r="B659" s="610">
        <v>57036</v>
      </c>
      <c r="C659" s="610" t="s">
        <v>526</v>
      </c>
      <c r="D659" s="643">
        <f t="shared" si="8"/>
        <v>2495.4900000000002</v>
      </c>
      <c r="F659">
        <v>57036</v>
      </c>
      <c r="G659" s="201" t="s">
        <v>526</v>
      </c>
      <c r="H659" s="122">
        <f t="shared" si="9"/>
        <v>2495.4900000000002</v>
      </c>
      <c r="I659" s="644">
        <v>27.72756580542735</v>
      </c>
      <c r="J659" s="635">
        <f t="shared" si="10"/>
        <v>2495.4809224884616</v>
      </c>
    </row>
    <row r="660" spans="1:11" x14ac:dyDescent="0.2">
      <c r="A660" s="217" t="s">
        <v>552</v>
      </c>
      <c r="B660" s="610">
        <v>57038</v>
      </c>
      <c r="C660" s="610" t="s">
        <v>526</v>
      </c>
      <c r="D660" s="643">
        <f t="shared" si="8"/>
        <v>2783.2000000000003</v>
      </c>
      <c r="F660">
        <v>57038</v>
      </c>
      <c r="G660" s="201" t="s">
        <v>526</v>
      </c>
      <c r="H660" s="122">
        <f t="shared" si="9"/>
        <v>2783.2000000000003</v>
      </c>
      <c r="I660" s="644">
        <v>30.924441270427348</v>
      </c>
      <c r="J660" s="635">
        <f t="shared" si="10"/>
        <v>2783.1997143384615</v>
      </c>
    </row>
    <row r="661" spans="1:11" x14ac:dyDescent="0.2">
      <c r="A661" s="217" t="s">
        <v>552</v>
      </c>
      <c r="B661" s="610">
        <v>57039</v>
      </c>
      <c r="C661" s="610" t="s">
        <v>526</v>
      </c>
      <c r="D661" s="643">
        <f t="shared" si="8"/>
        <v>2783.2000000000003</v>
      </c>
      <c r="F661">
        <v>57039</v>
      </c>
      <c r="G661" s="201" t="s">
        <v>526</v>
      </c>
      <c r="H661" s="122">
        <f t="shared" si="9"/>
        <v>2783.2000000000003</v>
      </c>
      <c r="I661" s="644">
        <v>30.924441270427348</v>
      </c>
      <c r="J661" s="635">
        <f t="shared" si="10"/>
        <v>2783.1997143384615</v>
      </c>
    </row>
    <row r="662" spans="1:11" x14ac:dyDescent="0.2">
      <c r="A662" s="645" t="s">
        <v>553</v>
      </c>
      <c r="B662" s="639">
        <v>12330</v>
      </c>
      <c r="C662" s="639" t="s">
        <v>78</v>
      </c>
      <c r="D662" s="643">
        <f t="shared" si="8"/>
        <v>1786.87</v>
      </c>
      <c r="F662">
        <v>12330</v>
      </c>
      <c r="G662" s="201" t="s">
        <v>78</v>
      </c>
      <c r="H662" s="122">
        <f t="shared" si="9"/>
        <v>1786.87</v>
      </c>
      <c r="I662" s="644">
        <v>19.854080799511785</v>
      </c>
      <c r="J662" s="635">
        <f t="shared" si="10"/>
        <v>1786.8672719560607</v>
      </c>
    </row>
    <row r="663" spans="1:11" x14ac:dyDescent="0.2">
      <c r="A663" s="645" t="s">
        <v>553</v>
      </c>
      <c r="B663" s="639">
        <v>12316</v>
      </c>
      <c r="C663" s="639" t="s">
        <v>78</v>
      </c>
      <c r="D663" s="643">
        <f t="shared" si="8"/>
        <v>3991.82</v>
      </c>
      <c r="F663">
        <v>12316</v>
      </c>
      <c r="G663" s="201" t="s">
        <v>78</v>
      </c>
      <c r="H663" s="122">
        <f t="shared" si="9"/>
        <v>3991.82</v>
      </c>
      <c r="I663" s="644">
        <v>44.353495639023571</v>
      </c>
      <c r="J663" s="635">
        <f t="shared" si="10"/>
        <v>3991.8146075121213</v>
      </c>
    </row>
    <row r="664" spans="1:11" x14ac:dyDescent="0.2">
      <c r="A664" s="217" t="s">
        <v>578</v>
      </c>
      <c r="B664" s="639">
        <v>40330</v>
      </c>
      <c r="C664" s="639" t="s">
        <v>556</v>
      </c>
      <c r="D664" s="643">
        <f t="shared" si="8"/>
        <v>4100.08</v>
      </c>
      <c r="F664">
        <v>40330</v>
      </c>
      <c r="G664" s="201" t="s">
        <v>558</v>
      </c>
      <c r="H664" s="122">
        <f t="shared" si="9"/>
        <v>4100.08</v>
      </c>
      <c r="I664" s="122">
        <v>45.556418855218858</v>
      </c>
      <c r="J664" s="635">
        <f t="shared" si="10"/>
        <v>4100.0776969696972</v>
      </c>
    </row>
    <row r="665" spans="1:11" x14ac:dyDescent="0.2">
      <c r="A665" s="217" t="s">
        <v>578</v>
      </c>
      <c r="B665" s="610"/>
      <c r="C665" s="610" t="s">
        <v>579</v>
      </c>
      <c r="D665" s="643">
        <f t="shared" si="8"/>
        <v>0</v>
      </c>
      <c r="H665" s="122">
        <f t="shared" si="9"/>
        <v>0</v>
      </c>
      <c r="I665" s="122"/>
      <c r="J665" s="635">
        <f t="shared" si="10"/>
        <v>0</v>
      </c>
    </row>
    <row r="666" spans="1:11" x14ac:dyDescent="0.2">
      <c r="A666" s="217" t="s">
        <v>578</v>
      </c>
      <c r="B666" s="639"/>
      <c r="C666" s="639" t="s">
        <v>557</v>
      </c>
      <c r="D666" s="643">
        <f t="shared" si="8"/>
        <v>0</v>
      </c>
      <c r="H666" s="122">
        <f t="shared" si="9"/>
        <v>0</v>
      </c>
      <c r="I666" s="122"/>
      <c r="J666" s="635">
        <f t="shared" si="10"/>
        <v>0</v>
      </c>
    </row>
    <row r="667" spans="1:11" x14ac:dyDescent="0.2">
      <c r="A667" s="217" t="s">
        <v>578</v>
      </c>
      <c r="B667" s="610">
        <v>40185</v>
      </c>
      <c r="C667" s="610" t="s">
        <v>580</v>
      </c>
      <c r="D667" s="643">
        <f t="shared" si="8"/>
        <v>3940.2</v>
      </c>
      <c r="E667" s="202"/>
      <c r="F667" s="202">
        <v>40185</v>
      </c>
      <c r="G667" s="204" t="s">
        <v>581</v>
      </c>
      <c r="H667" s="203">
        <f t="shared" si="9"/>
        <v>3940.2</v>
      </c>
      <c r="I667" s="203">
        <v>43.78</v>
      </c>
      <c r="J667" s="646">
        <f t="shared" si="10"/>
        <v>3940.2000000000003</v>
      </c>
    </row>
    <row r="668" spans="1:11" x14ac:dyDescent="0.2">
      <c r="A668" s="217" t="s">
        <v>578</v>
      </c>
      <c r="B668" s="639">
        <v>40380</v>
      </c>
      <c r="C668" s="639" t="s">
        <v>514</v>
      </c>
      <c r="D668" s="643">
        <f t="shared" si="8"/>
        <v>1751.4</v>
      </c>
      <c r="F668">
        <v>40380</v>
      </c>
      <c r="G668" s="201" t="s">
        <v>127</v>
      </c>
      <c r="H668" s="122">
        <f t="shared" si="9"/>
        <v>1751.4</v>
      </c>
      <c r="I668" s="122">
        <v>19.46</v>
      </c>
      <c r="J668" s="635">
        <f t="shared" si="10"/>
        <v>1751.4</v>
      </c>
    </row>
    <row r="669" spans="1:11" x14ac:dyDescent="0.2">
      <c r="A669" s="217" t="s">
        <v>578</v>
      </c>
      <c r="B669" s="610">
        <v>40342</v>
      </c>
      <c r="C669" s="610" t="s">
        <v>515</v>
      </c>
      <c r="D669" s="643">
        <f t="shared" si="8"/>
        <v>1867.5</v>
      </c>
      <c r="F669">
        <v>40342</v>
      </c>
      <c r="G669" s="201" t="s">
        <v>1648</v>
      </c>
      <c r="H669" s="122">
        <f t="shared" si="9"/>
        <v>1867.5</v>
      </c>
      <c r="I669" s="122">
        <v>20.75</v>
      </c>
      <c r="J669" s="635">
        <f t="shared" si="10"/>
        <v>1867.5</v>
      </c>
    </row>
    <row r="670" spans="1:11" x14ac:dyDescent="0.2">
      <c r="A670" s="217" t="s">
        <v>578</v>
      </c>
      <c r="B670" s="610">
        <v>40233</v>
      </c>
      <c r="C670" s="610" t="s">
        <v>515</v>
      </c>
      <c r="D670" s="643">
        <f t="shared" si="8"/>
        <v>7232.4</v>
      </c>
      <c r="F670">
        <v>40233</v>
      </c>
      <c r="G670" s="201" t="s">
        <v>1649</v>
      </c>
      <c r="H670" s="122">
        <f t="shared" si="9"/>
        <v>7232.4</v>
      </c>
      <c r="I670" s="122">
        <v>80.36</v>
      </c>
      <c r="J670" s="635">
        <f t="shared" si="10"/>
        <v>7232.4</v>
      </c>
    </row>
    <row r="671" spans="1:11" x14ac:dyDescent="0.2">
      <c r="A671" s="217" t="s">
        <v>578</v>
      </c>
      <c r="B671" s="610">
        <v>40158</v>
      </c>
      <c r="C671" s="610" t="s">
        <v>516</v>
      </c>
      <c r="D671" s="643">
        <f t="shared" si="8"/>
        <v>1070.26</v>
      </c>
      <c r="F671">
        <v>40158</v>
      </c>
      <c r="G671" s="201" t="s">
        <v>574</v>
      </c>
      <c r="H671" s="122">
        <f t="shared" si="9"/>
        <v>1070.26</v>
      </c>
      <c r="I671" s="122">
        <v>11.891768855218855</v>
      </c>
      <c r="J671" s="635">
        <f t="shared" si="10"/>
        <v>1070.2591969696969</v>
      </c>
    </row>
    <row r="672" spans="1:11" x14ac:dyDescent="0.2">
      <c r="A672" s="217" t="s">
        <v>578</v>
      </c>
      <c r="B672" s="610">
        <v>40232</v>
      </c>
      <c r="C672" s="610" t="s">
        <v>559</v>
      </c>
      <c r="D672" s="643">
        <f t="shared" si="8"/>
        <v>1806.65</v>
      </c>
      <c r="F672">
        <v>40232</v>
      </c>
      <c r="G672" s="201" t="s">
        <v>575</v>
      </c>
      <c r="H672" s="122">
        <f t="shared" si="9"/>
        <v>1806.65</v>
      </c>
      <c r="I672" s="122">
        <v>20.073867663817666</v>
      </c>
      <c r="J672" s="635">
        <f t="shared" si="10"/>
        <v>1806.6480897435899</v>
      </c>
      <c r="K672" s="201" t="s">
        <v>1650</v>
      </c>
    </row>
    <row r="673" spans="1:11" x14ac:dyDescent="0.2">
      <c r="A673" s="217" t="s">
        <v>578</v>
      </c>
      <c r="B673" s="610">
        <v>40249</v>
      </c>
      <c r="C673" s="610" t="s">
        <v>560</v>
      </c>
      <c r="D673" s="643">
        <f t="shared" si="8"/>
        <v>1874.71</v>
      </c>
      <c r="F673">
        <v>40249</v>
      </c>
      <c r="G673" s="201" t="s">
        <v>576</v>
      </c>
      <c r="H673" s="122">
        <f t="shared" si="9"/>
        <v>1874.71</v>
      </c>
      <c r="I673" s="122">
        <v>20.830017663817664</v>
      </c>
      <c r="J673" s="635">
        <f t="shared" si="10"/>
        <v>1874.7015897435897</v>
      </c>
      <c r="K673" s="201" t="s">
        <v>1651</v>
      </c>
    </row>
    <row r="674" spans="1:11" x14ac:dyDescent="0.2">
      <c r="A674" s="217" t="s">
        <v>578</v>
      </c>
      <c r="B674" s="610">
        <v>40250</v>
      </c>
      <c r="C674" s="610" t="s">
        <v>561</v>
      </c>
      <c r="D674" s="643">
        <f t="shared" si="8"/>
        <v>1809.53</v>
      </c>
      <c r="F674">
        <v>40250</v>
      </c>
      <c r="G674" s="201" t="s">
        <v>576</v>
      </c>
      <c r="H674" s="122">
        <f t="shared" si="9"/>
        <v>1809.53</v>
      </c>
      <c r="I674" s="122">
        <v>20.105817663817664</v>
      </c>
      <c r="J674" s="635">
        <f t="shared" si="10"/>
        <v>1809.5235897435898</v>
      </c>
      <c r="K674" s="201" t="s">
        <v>1652</v>
      </c>
    </row>
    <row r="675" spans="1:11" x14ac:dyDescent="0.2">
      <c r="A675" s="217" t="s">
        <v>578</v>
      </c>
      <c r="B675" s="610">
        <v>40251</v>
      </c>
      <c r="C675" s="610" t="s">
        <v>562</v>
      </c>
      <c r="D675" s="643">
        <f t="shared" si="8"/>
        <v>1824.86</v>
      </c>
      <c r="F675">
        <v>40251</v>
      </c>
      <c r="G675" s="201" t="s">
        <v>576</v>
      </c>
      <c r="H675" s="122">
        <f t="shared" si="9"/>
        <v>1824.86</v>
      </c>
      <c r="I675" s="122">
        <v>20.276217663817661</v>
      </c>
      <c r="J675" s="635">
        <f t="shared" si="10"/>
        <v>1824.8595897435896</v>
      </c>
      <c r="K675" s="201" t="s">
        <v>1653</v>
      </c>
    </row>
    <row r="676" spans="1:11" x14ac:dyDescent="0.2">
      <c r="A676" s="217" t="s">
        <v>578</v>
      </c>
      <c r="B676" s="610">
        <v>40252</v>
      </c>
      <c r="C676" s="610" t="s">
        <v>563</v>
      </c>
      <c r="D676" s="643">
        <f t="shared" si="8"/>
        <v>1746.27</v>
      </c>
      <c r="F676">
        <v>40252</v>
      </c>
      <c r="G676" s="201" t="s">
        <v>576</v>
      </c>
      <c r="H676" s="122">
        <f t="shared" si="9"/>
        <v>1746.27</v>
      </c>
      <c r="I676" s="122">
        <v>19.402917663817661</v>
      </c>
      <c r="J676" s="635">
        <f t="shared" si="10"/>
        <v>1746.2625897435894</v>
      </c>
      <c r="K676" s="201" t="s">
        <v>1654</v>
      </c>
    </row>
    <row r="677" spans="1:11" x14ac:dyDescent="0.2">
      <c r="A677" s="217" t="s">
        <v>578</v>
      </c>
      <c r="B677" s="610">
        <v>40269</v>
      </c>
      <c r="C677" s="610" t="s">
        <v>564</v>
      </c>
      <c r="D677" s="643">
        <f t="shared" si="8"/>
        <v>1720.39</v>
      </c>
      <c r="F677">
        <v>40269</v>
      </c>
      <c r="G677" s="201" t="s">
        <v>576</v>
      </c>
      <c r="H677" s="122">
        <f t="shared" si="9"/>
        <v>1720.39</v>
      </c>
      <c r="I677" s="122">
        <v>19.115367663817661</v>
      </c>
      <c r="J677" s="635">
        <f t="shared" si="10"/>
        <v>1720.3830897435896</v>
      </c>
      <c r="K677" s="201" t="s">
        <v>1655</v>
      </c>
    </row>
    <row r="678" spans="1:11" x14ac:dyDescent="0.2">
      <c r="A678" s="217" t="s">
        <v>578</v>
      </c>
      <c r="B678" s="610">
        <v>40286</v>
      </c>
      <c r="C678" s="610" t="s">
        <v>565</v>
      </c>
      <c r="D678" s="643">
        <f t="shared" si="8"/>
        <v>1822.95</v>
      </c>
      <c r="F678">
        <v>40286</v>
      </c>
      <c r="G678" s="201" t="s">
        <v>576</v>
      </c>
      <c r="H678" s="122">
        <f t="shared" si="9"/>
        <v>1822.95</v>
      </c>
      <c r="I678" s="122">
        <v>20.254917663817661</v>
      </c>
      <c r="J678" s="635">
        <f t="shared" si="10"/>
        <v>1822.9425897435895</v>
      </c>
      <c r="K678" s="201" t="s">
        <v>1656</v>
      </c>
    </row>
    <row r="679" spans="1:11" x14ac:dyDescent="0.2">
      <c r="A679" s="217" t="s">
        <v>578</v>
      </c>
      <c r="B679" s="610"/>
      <c r="C679" s="610" t="s">
        <v>1657</v>
      </c>
      <c r="D679" s="643">
        <f t="shared" si="8"/>
        <v>0</v>
      </c>
      <c r="H679" s="122">
        <f t="shared" si="9"/>
        <v>0</v>
      </c>
      <c r="I679" s="122"/>
      <c r="J679" s="635">
        <f t="shared" si="10"/>
        <v>0</v>
      </c>
    </row>
    <row r="680" spans="1:11" x14ac:dyDescent="0.2">
      <c r="A680" s="217" t="s">
        <v>578</v>
      </c>
      <c r="B680" s="610">
        <v>40318</v>
      </c>
      <c r="C680" s="610" t="s">
        <v>566</v>
      </c>
      <c r="D680" s="643">
        <f t="shared" si="8"/>
        <v>1758.73</v>
      </c>
      <c r="F680">
        <v>40318</v>
      </c>
      <c r="G680" s="201" t="s">
        <v>576</v>
      </c>
      <c r="H680" s="122">
        <f t="shared" si="9"/>
        <v>1758.73</v>
      </c>
      <c r="I680" s="122">
        <v>19.541367663817663</v>
      </c>
      <c r="J680" s="635">
        <f t="shared" si="10"/>
        <v>1758.7230897435898</v>
      </c>
      <c r="K680" s="201" t="s">
        <v>1658</v>
      </c>
    </row>
    <row r="681" spans="1:11" x14ac:dyDescent="0.2">
      <c r="A681" s="217" t="s">
        <v>578</v>
      </c>
      <c r="B681" s="610">
        <v>40319</v>
      </c>
      <c r="C681" s="610" t="s">
        <v>567</v>
      </c>
      <c r="D681" s="643">
        <f t="shared" si="8"/>
        <v>1720.39</v>
      </c>
      <c r="F681">
        <v>40319</v>
      </c>
      <c r="G681" s="201" t="s">
        <v>576</v>
      </c>
      <c r="H681" s="122">
        <f t="shared" si="9"/>
        <v>1720.39</v>
      </c>
      <c r="I681" s="122">
        <v>19.115367663817661</v>
      </c>
      <c r="J681" s="635">
        <f t="shared" si="10"/>
        <v>1720.3830897435896</v>
      </c>
      <c r="K681" s="201" t="s">
        <v>1659</v>
      </c>
    </row>
    <row r="682" spans="1:11" x14ac:dyDescent="0.2">
      <c r="A682" s="217" t="s">
        <v>578</v>
      </c>
      <c r="B682" s="610">
        <v>40354</v>
      </c>
      <c r="C682" s="610" t="s">
        <v>568</v>
      </c>
      <c r="D682" s="643">
        <f t="shared" si="8"/>
        <v>1919.76</v>
      </c>
      <c r="F682">
        <v>40354</v>
      </c>
      <c r="G682" s="201" t="s">
        <v>576</v>
      </c>
      <c r="H682" s="122">
        <f t="shared" si="9"/>
        <v>1919.76</v>
      </c>
      <c r="I682" s="122">
        <v>21.330567663817664</v>
      </c>
      <c r="J682" s="635">
        <f t="shared" si="10"/>
        <v>1919.7510897435898</v>
      </c>
      <c r="K682" s="201" t="s">
        <v>1660</v>
      </c>
    </row>
    <row r="683" spans="1:11" x14ac:dyDescent="0.2">
      <c r="A683" s="217" t="s">
        <v>578</v>
      </c>
      <c r="B683" s="610">
        <v>40276</v>
      </c>
      <c r="C683" s="610" t="s">
        <v>569</v>
      </c>
      <c r="D683" s="643">
        <f t="shared" ref="D683:D688" si="11">H683</f>
        <v>2040.53</v>
      </c>
      <c r="F683">
        <v>40276</v>
      </c>
      <c r="G683" s="201" t="s">
        <v>576</v>
      </c>
      <c r="H683" s="122">
        <f t="shared" ref="H683:H688" si="12">ROUNDUP(J683,2)</f>
        <v>2040.53</v>
      </c>
      <c r="I683" s="122">
        <v>22.672467663817663</v>
      </c>
      <c r="J683" s="635">
        <f t="shared" ref="J683:J688" si="13">I683*J$617</f>
        <v>2040.5220897435897</v>
      </c>
      <c r="K683" s="201" t="s">
        <v>1661</v>
      </c>
    </row>
    <row r="684" spans="1:11" x14ac:dyDescent="0.2">
      <c r="A684" s="217" t="s">
        <v>578</v>
      </c>
      <c r="B684" s="610">
        <v>40363</v>
      </c>
      <c r="C684" s="610" t="s">
        <v>570</v>
      </c>
      <c r="D684" s="643">
        <f t="shared" si="11"/>
        <v>2285.9</v>
      </c>
      <c r="F684">
        <v>40363</v>
      </c>
      <c r="G684" s="201" t="s">
        <v>576</v>
      </c>
      <c r="H684" s="122">
        <f t="shared" si="12"/>
        <v>2285.9</v>
      </c>
      <c r="I684" s="122">
        <v>25.398867663817665</v>
      </c>
      <c r="J684" s="635">
        <f t="shared" si="13"/>
        <v>2285.8980897435899</v>
      </c>
      <c r="K684" s="201" t="s">
        <v>1662</v>
      </c>
    </row>
    <row r="685" spans="1:11" x14ac:dyDescent="0.2">
      <c r="A685" s="217" t="s">
        <v>578</v>
      </c>
      <c r="B685" s="610">
        <v>40362</v>
      </c>
      <c r="C685" s="610" t="s">
        <v>571</v>
      </c>
      <c r="D685" s="643">
        <f t="shared" si="11"/>
        <v>2283.0300000000002</v>
      </c>
      <c r="F685">
        <v>40362</v>
      </c>
      <c r="G685" s="201" t="s">
        <v>576</v>
      </c>
      <c r="H685" s="122">
        <f t="shared" si="12"/>
        <v>2283.0300000000002</v>
      </c>
      <c r="I685" s="122">
        <v>25.366917663817663</v>
      </c>
      <c r="J685" s="635">
        <f t="shared" si="13"/>
        <v>2283.0225897435898</v>
      </c>
      <c r="K685" s="201" t="s">
        <v>1663</v>
      </c>
    </row>
    <row r="686" spans="1:11" x14ac:dyDescent="0.2">
      <c r="A686" s="217" t="s">
        <v>578</v>
      </c>
      <c r="B686" s="610">
        <v>40585</v>
      </c>
      <c r="C686" s="610" t="s">
        <v>577</v>
      </c>
      <c r="D686" s="643">
        <f t="shared" si="11"/>
        <v>2157.46</v>
      </c>
      <c r="F686">
        <v>40585</v>
      </c>
      <c r="G686" s="201" t="s">
        <v>576</v>
      </c>
      <c r="H686" s="122">
        <f t="shared" si="12"/>
        <v>2157.46</v>
      </c>
      <c r="I686" s="122">
        <v>23.971767663817662</v>
      </c>
      <c r="J686" s="635">
        <f t="shared" si="13"/>
        <v>2157.4590897435896</v>
      </c>
      <c r="K686" s="201" t="s">
        <v>1664</v>
      </c>
    </row>
    <row r="687" spans="1:11" x14ac:dyDescent="0.2">
      <c r="A687" s="217" t="s">
        <v>578</v>
      </c>
      <c r="B687" s="610">
        <v>40586</v>
      </c>
      <c r="C687" s="610" t="s">
        <v>572</v>
      </c>
      <c r="D687" s="643">
        <f t="shared" si="11"/>
        <v>2146.92</v>
      </c>
      <c r="F687">
        <v>40586</v>
      </c>
      <c r="G687" s="201" t="s">
        <v>576</v>
      </c>
      <c r="H687" s="122">
        <f t="shared" si="12"/>
        <v>2146.92</v>
      </c>
      <c r="I687" s="122">
        <v>23.854617663817663</v>
      </c>
      <c r="J687" s="635">
        <f t="shared" si="13"/>
        <v>2146.9155897435899</v>
      </c>
      <c r="K687" s="201" t="s">
        <v>1665</v>
      </c>
    </row>
    <row r="688" spans="1:11" x14ac:dyDescent="0.2">
      <c r="A688" s="217" t="s">
        <v>578</v>
      </c>
      <c r="B688" s="610">
        <v>40587</v>
      </c>
      <c r="C688" s="610" t="s">
        <v>573</v>
      </c>
      <c r="D688" s="643">
        <f t="shared" si="11"/>
        <v>1863.2</v>
      </c>
      <c r="F688">
        <v>40587</v>
      </c>
      <c r="G688" s="201" t="s">
        <v>576</v>
      </c>
      <c r="H688" s="122">
        <f t="shared" si="12"/>
        <v>1863.2</v>
      </c>
      <c r="I688" s="122">
        <v>20.70221766381766</v>
      </c>
      <c r="J688" s="635">
        <f t="shared" si="13"/>
        <v>1863.1995897435893</v>
      </c>
      <c r="K688" s="201" t="s">
        <v>1666</v>
      </c>
    </row>
  </sheetData>
  <autoFilter ref="A1:Q688"/>
  <conditionalFormatting sqref="B594:B1048576 B1:B589">
    <cfRule type="duplicateValues" dxfId="0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Q59"/>
  <sheetViews>
    <sheetView zoomScale="70" zoomScaleNormal="70" zoomScaleSheetLayoutView="70" workbookViewId="0">
      <selection activeCell="P12" sqref="P12"/>
    </sheetView>
  </sheetViews>
  <sheetFormatPr defaultColWidth="9.140625" defaultRowHeight="12.75" x14ac:dyDescent="0.2"/>
  <cols>
    <col min="1" max="1" width="1.7109375" style="1" customWidth="1"/>
    <col min="2" max="2" width="8.140625" style="1" customWidth="1"/>
    <col min="3" max="4" width="9" style="1" customWidth="1"/>
    <col min="5" max="5" width="12.140625" style="1" customWidth="1"/>
    <col min="6" max="6" width="11.85546875" style="7" customWidth="1"/>
    <col min="7" max="7" width="59.28515625" style="1" customWidth="1"/>
    <col min="8" max="8" width="8.85546875" style="1" customWidth="1"/>
    <col min="9" max="9" width="8.140625" style="1" customWidth="1"/>
    <col min="10" max="10" width="13.140625" style="1" customWidth="1"/>
    <col min="11" max="11" width="12" style="1" customWidth="1"/>
    <col min="12" max="12" width="18.42578125" style="1" customWidth="1"/>
    <col min="13" max="13" width="17.85546875" style="1" customWidth="1"/>
    <col min="14" max="14" width="8.140625" style="1" customWidth="1"/>
    <col min="15" max="15" width="9.7109375" style="1" bestFit="1" customWidth="1"/>
    <col min="16" max="17" width="10.140625" style="1" customWidth="1"/>
    <col min="18" max="18" width="15.42578125" style="1" customWidth="1"/>
    <col min="19" max="19" width="18.42578125" style="1" customWidth="1"/>
    <col min="20" max="20" width="17.85546875" style="1" customWidth="1"/>
    <col min="21" max="21" width="8.140625" style="1" customWidth="1"/>
    <col min="22" max="22" width="9.7109375" style="1" bestFit="1" customWidth="1"/>
    <col min="23" max="23" width="10.140625" style="1" customWidth="1"/>
    <col min="24" max="24" width="16.5703125" style="1" customWidth="1"/>
    <col min="25" max="25" width="9.140625" style="1"/>
    <col min="26" max="26" width="9.140625" style="220"/>
    <col min="27" max="16384" width="9.140625" style="1"/>
  </cols>
  <sheetData>
    <row r="1" spans="2:43" ht="81.75" customHeight="1" x14ac:dyDescent="0.2">
      <c r="G1" s="66"/>
      <c r="H1" s="66"/>
      <c r="J1" s="104"/>
      <c r="K1" s="104" t="s">
        <v>541</v>
      </c>
      <c r="Q1" s="104"/>
    </row>
    <row r="2" spans="2:43" ht="21.6" customHeight="1" x14ac:dyDescent="0.3">
      <c r="B2" s="1066" t="s">
        <v>482</v>
      </c>
      <c r="C2" s="1066"/>
      <c r="D2" s="1066"/>
      <c r="E2" s="1066"/>
      <c r="F2" s="1066"/>
      <c r="G2" s="195" t="s">
        <v>471</v>
      </c>
      <c r="I2" s="11"/>
      <c r="J2" s="11"/>
      <c r="K2" s="5" t="s">
        <v>268</v>
      </c>
    </row>
    <row r="3" spans="2:43" ht="21" customHeight="1" x14ac:dyDescent="0.2">
      <c r="F3" s="76"/>
      <c r="G3" s="82"/>
      <c r="H3" s="78"/>
      <c r="I3" s="11"/>
      <c r="J3" s="11"/>
      <c r="K3" s="11"/>
    </row>
    <row r="4" spans="2:43" ht="9.75" customHeight="1" thickBot="1" x14ac:dyDescent="0.25">
      <c r="E4" s="1067"/>
      <c r="F4" s="1067"/>
      <c r="G4" s="1067"/>
      <c r="H4" s="1067"/>
      <c r="I4" s="1067"/>
      <c r="J4" s="78"/>
      <c r="K4" s="78"/>
    </row>
    <row r="5" spans="2:43" s="3" customFormat="1" ht="89.1" customHeight="1" x14ac:dyDescent="0.2">
      <c r="B5" s="183" t="s">
        <v>256</v>
      </c>
      <c r="C5" s="184" t="s">
        <v>257</v>
      </c>
      <c r="D5" s="184"/>
      <c r="E5" s="185" t="s">
        <v>106</v>
      </c>
      <c r="F5" s="186" t="s">
        <v>0</v>
      </c>
      <c r="G5" s="187" t="s">
        <v>1</v>
      </c>
      <c r="H5" s="188" t="s">
        <v>400</v>
      </c>
      <c r="I5" s="189" t="s">
        <v>363</v>
      </c>
      <c r="J5" s="189" t="s">
        <v>322</v>
      </c>
      <c r="K5" s="189" t="s">
        <v>323</v>
      </c>
      <c r="L5" s="190" t="s">
        <v>584</v>
      </c>
      <c r="M5" s="191" t="s">
        <v>585</v>
      </c>
      <c r="N5" s="171" t="s">
        <v>509</v>
      </c>
      <c r="O5" s="192" t="s">
        <v>510</v>
      </c>
      <c r="P5" s="194" t="s">
        <v>513</v>
      </c>
      <c r="Q5" s="596" t="s">
        <v>511</v>
      </c>
      <c r="R5" s="597" t="s">
        <v>512</v>
      </c>
      <c r="S5" s="190" t="s">
        <v>584</v>
      </c>
      <c r="T5" s="191" t="s">
        <v>585</v>
      </c>
      <c r="U5" s="171" t="s">
        <v>509</v>
      </c>
      <c r="V5" s="192" t="s">
        <v>510</v>
      </c>
      <c r="W5" s="194" t="s">
        <v>513</v>
      </c>
      <c r="Y5" s="1"/>
      <c r="Z5" s="220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</row>
    <row r="6" spans="2:43" ht="21" thickBot="1" x14ac:dyDescent="0.25">
      <c r="B6" s="536" t="s">
        <v>1057</v>
      </c>
      <c r="C6" s="536"/>
      <c r="D6" s="536"/>
      <c r="E6" s="536"/>
      <c r="F6" s="537"/>
      <c r="G6" s="538"/>
      <c r="H6" s="537"/>
      <c r="I6" s="537"/>
      <c r="J6" s="537"/>
      <c r="K6" s="537"/>
      <c r="L6" s="537"/>
      <c r="M6" s="537"/>
      <c r="N6" s="537"/>
      <c r="O6" s="537"/>
      <c r="P6" s="537"/>
      <c r="Q6" s="537"/>
      <c r="R6" s="537"/>
      <c r="S6" s="537"/>
      <c r="T6" s="537"/>
      <c r="U6" s="537"/>
      <c r="V6" s="537"/>
      <c r="W6" s="537"/>
      <c r="Z6" s="1"/>
    </row>
    <row r="7" spans="2:43" ht="21" thickBot="1" x14ac:dyDescent="0.3">
      <c r="B7" s="569" t="s">
        <v>269</v>
      </c>
      <c r="C7" s="569"/>
      <c r="D7" s="569"/>
      <c r="E7" s="569"/>
      <c r="F7" s="570"/>
      <c r="G7" s="571"/>
      <c r="H7" s="571"/>
      <c r="I7" s="571"/>
      <c r="J7" s="571"/>
      <c r="K7" s="571"/>
      <c r="L7" s="571"/>
      <c r="M7" s="571"/>
      <c r="N7" s="571"/>
      <c r="O7" s="571"/>
      <c r="P7" s="571"/>
      <c r="Q7" s="571"/>
      <c r="R7" s="571"/>
      <c r="S7" s="571"/>
      <c r="T7" s="571"/>
      <c r="U7" s="571"/>
      <c r="V7" s="571"/>
      <c r="W7" s="571"/>
      <c r="Z7" s="1"/>
    </row>
    <row r="8" spans="2:43" ht="31.5" x14ac:dyDescent="0.25">
      <c r="B8" s="564" t="s">
        <v>259</v>
      </c>
      <c r="C8" s="72" t="s">
        <v>263</v>
      </c>
      <c r="D8" s="72"/>
      <c r="E8" s="36">
        <v>72350</v>
      </c>
      <c r="F8" s="548" t="s">
        <v>270</v>
      </c>
      <c r="G8" s="575" t="s">
        <v>460</v>
      </c>
      <c r="H8" s="546">
        <v>8.1999999999999993</v>
      </c>
      <c r="I8" s="36" t="s">
        <v>271</v>
      </c>
      <c r="J8" s="36">
        <v>35</v>
      </c>
      <c r="K8" s="36" t="s">
        <v>325</v>
      </c>
      <c r="L8" s="222">
        <v>5268.384114583333</v>
      </c>
      <c r="M8" s="276">
        <v>6322.0609374999995</v>
      </c>
      <c r="N8" s="277">
        <v>0.25</v>
      </c>
      <c r="O8" s="278">
        <v>3951.2880859375</v>
      </c>
      <c r="P8" s="550">
        <v>0.48888059891466368</v>
      </c>
      <c r="Q8" s="526" t="e">
        <f>INDEX(#REF!,MATCH(E8,#REF!,0),1)</f>
        <v>#REF!</v>
      </c>
      <c r="R8" s="523"/>
      <c r="S8" s="222">
        <f>L8*R8+L8</f>
        <v>5268.384114583333</v>
      </c>
      <c r="T8" s="276">
        <f>S8*1.2</f>
        <v>6322.0609374999995</v>
      </c>
      <c r="U8" s="601">
        <v>0.25</v>
      </c>
      <c r="V8" s="278">
        <f>(1-U8)*S8</f>
        <v>3951.2880859375</v>
      </c>
      <c r="W8" s="550" t="e">
        <f>(V8-Q8)/V8</f>
        <v>#REF!</v>
      </c>
      <c r="Z8" s="1"/>
    </row>
    <row r="9" spans="2:43" ht="31.5" x14ac:dyDescent="0.25">
      <c r="B9" s="106" t="s">
        <v>259</v>
      </c>
      <c r="C9" s="71" t="s">
        <v>263</v>
      </c>
      <c r="D9" s="71"/>
      <c r="E9" s="39">
        <v>72493</v>
      </c>
      <c r="F9" s="49" t="s">
        <v>272</v>
      </c>
      <c r="G9" s="102" t="s">
        <v>461</v>
      </c>
      <c r="H9" s="101">
        <v>11</v>
      </c>
      <c r="I9" s="39" t="s">
        <v>271</v>
      </c>
      <c r="J9" s="39">
        <v>24</v>
      </c>
      <c r="K9" s="39" t="s">
        <v>325</v>
      </c>
      <c r="L9" s="180">
        <v>9771.4924999999985</v>
      </c>
      <c r="M9" s="172">
        <v>11725.790999999997</v>
      </c>
      <c r="N9" s="242">
        <v>0.25</v>
      </c>
      <c r="O9" s="243">
        <v>7328.6193749999984</v>
      </c>
      <c r="P9" s="244">
        <v>0.51696222455269747</v>
      </c>
      <c r="Q9" s="525" t="e">
        <f>INDEX(#REF!,MATCH(E9,#REF!,0),1)</f>
        <v>#REF!</v>
      </c>
      <c r="R9" s="522"/>
      <c r="S9" s="180">
        <f>L9*R9+L9</f>
        <v>9771.4924999999985</v>
      </c>
      <c r="T9" s="172">
        <f>S9*1.2</f>
        <v>11725.790999999997</v>
      </c>
      <c r="U9" s="602">
        <v>0.25</v>
      </c>
      <c r="V9" s="243">
        <f>(1-U9)*S9</f>
        <v>7328.6193749999984</v>
      </c>
      <c r="W9" s="244" t="e">
        <f>(V9-Q9)/V9</f>
        <v>#REF!</v>
      </c>
      <c r="Z9" s="1"/>
    </row>
    <row r="10" spans="2:43" ht="32.25" thickBot="1" x14ac:dyDescent="0.3">
      <c r="B10" s="576" t="s">
        <v>259</v>
      </c>
      <c r="C10" s="539" t="s">
        <v>263</v>
      </c>
      <c r="D10" s="539"/>
      <c r="E10" s="83">
        <v>72540</v>
      </c>
      <c r="F10" s="577" t="s">
        <v>273</v>
      </c>
      <c r="G10" s="137" t="s">
        <v>462</v>
      </c>
      <c r="H10" s="540">
        <v>8</v>
      </c>
      <c r="I10" s="83" t="s">
        <v>271</v>
      </c>
      <c r="J10" s="83">
        <v>36</v>
      </c>
      <c r="K10" s="83" t="s">
        <v>325</v>
      </c>
      <c r="L10" s="296">
        <v>6020.4314843749999</v>
      </c>
      <c r="M10" s="297">
        <v>7224.5177812499996</v>
      </c>
      <c r="N10" s="298">
        <v>0.25</v>
      </c>
      <c r="O10" s="299">
        <v>4515.3236132812499</v>
      </c>
      <c r="P10" s="273">
        <v>0.50229702398519516</v>
      </c>
      <c r="Q10" s="527" t="e">
        <f>INDEX(#REF!,MATCH(E10,#REF!,0),1)</f>
        <v>#REF!</v>
      </c>
      <c r="R10" s="524"/>
      <c r="S10" s="296">
        <f>L10*R10+L10</f>
        <v>6020.4314843749999</v>
      </c>
      <c r="T10" s="297">
        <f>S10*1.2</f>
        <v>7224.5177812499996</v>
      </c>
      <c r="U10" s="603">
        <v>0.25</v>
      </c>
      <c r="V10" s="299">
        <f>(1-U10)*S10</f>
        <v>4515.3236132812499</v>
      </c>
      <c r="W10" s="273" t="e">
        <f>(V10-Q10)/V10</f>
        <v>#REF!</v>
      </c>
      <c r="Z10" s="1"/>
    </row>
    <row r="11" spans="2:43" ht="21" thickBot="1" x14ac:dyDescent="0.25">
      <c r="B11" s="569" t="s">
        <v>274</v>
      </c>
      <c r="C11" s="569"/>
      <c r="D11" s="569"/>
      <c r="E11" s="569"/>
      <c r="F11" s="568"/>
      <c r="G11" s="572"/>
      <c r="H11" s="573"/>
      <c r="I11" s="573"/>
      <c r="J11" s="573"/>
      <c r="K11" s="573"/>
      <c r="L11" s="573"/>
      <c r="M11" s="573"/>
      <c r="N11" s="573"/>
      <c r="O11" s="573"/>
      <c r="P11" s="573"/>
      <c r="Q11" s="573"/>
      <c r="R11" s="573"/>
      <c r="S11" s="573"/>
      <c r="T11" s="573"/>
      <c r="U11" s="573"/>
      <c r="V11" s="573"/>
      <c r="W11" s="573"/>
      <c r="Z11" s="1"/>
    </row>
    <row r="12" spans="2:43" ht="20.25" x14ac:dyDescent="0.25">
      <c r="B12" s="564" t="s">
        <v>259</v>
      </c>
      <c r="C12" s="72" t="s">
        <v>263</v>
      </c>
      <c r="D12" s="72"/>
      <c r="E12" s="36">
        <v>72547</v>
      </c>
      <c r="F12" s="548" t="s">
        <v>275</v>
      </c>
      <c r="G12" s="548" t="s">
        <v>463</v>
      </c>
      <c r="H12" s="546">
        <v>0.24</v>
      </c>
      <c r="I12" s="36" t="s">
        <v>276</v>
      </c>
      <c r="J12" s="36" t="s">
        <v>457</v>
      </c>
      <c r="K12" s="36" t="s">
        <v>325</v>
      </c>
      <c r="L12" s="222">
        <v>121.84822993340346</v>
      </c>
      <c r="M12" s="276">
        <v>146.21787592008414</v>
      </c>
      <c r="N12" s="277">
        <v>0.25</v>
      </c>
      <c r="O12" s="278">
        <v>91.386172450052598</v>
      </c>
      <c r="P12" s="550">
        <v>0.28759280620654554</v>
      </c>
      <c r="Q12" s="526" t="e">
        <f>INDEX(#REF!,MATCH(E12,#REF!,0),1)</f>
        <v>#REF!</v>
      </c>
      <c r="R12" s="523"/>
      <c r="S12" s="222">
        <f t="shared" ref="S12:S17" si="0">L12*R12+L12</f>
        <v>121.84822993340346</v>
      </c>
      <c r="T12" s="276">
        <f t="shared" ref="T12:T17" si="1">S12*1.2</f>
        <v>146.21787592008414</v>
      </c>
      <c r="U12" s="601">
        <v>0.25</v>
      </c>
      <c r="V12" s="278">
        <f t="shared" ref="V12:V17" si="2">(1-U12)*S12</f>
        <v>91.386172450052598</v>
      </c>
      <c r="W12" s="550" t="e">
        <f t="shared" ref="W12:W17" si="3">(V12-Q12)/V12</f>
        <v>#REF!</v>
      </c>
      <c r="Z12" s="1"/>
    </row>
    <row r="13" spans="2:43" ht="20.25" x14ac:dyDescent="0.25">
      <c r="B13" s="106" t="s">
        <v>259</v>
      </c>
      <c r="C13" s="71" t="s">
        <v>263</v>
      </c>
      <c r="D13" s="71"/>
      <c r="E13" s="39">
        <v>72546</v>
      </c>
      <c r="F13" s="49" t="s">
        <v>277</v>
      </c>
      <c r="G13" s="49" t="s">
        <v>464</v>
      </c>
      <c r="H13" s="101">
        <v>0.2</v>
      </c>
      <c r="I13" s="39" t="s">
        <v>276</v>
      </c>
      <c r="J13" s="39" t="s">
        <v>458</v>
      </c>
      <c r="K13" s="39" t="s">
        <v>325</v>
      </c>
      <c r="L13" s="180">
        <v>214.85613026819922</v>
      </c>
      <c r="M13" s="172">
        <v>257.82735632183903</v>
      </c>
      <c r="N13" s="242">
        <v>0.25</v>
      </c>
      <c r="O13" s="243">
        <v>161.14209770114942</v>
      </c>
      <c r="P13" s="244">
        <v>0.25283335815020114</v>
      </c>
      <c r="Q13" s="525" t="e">
        <f>INDEX(#REF!,MATCH(E13,#REF!,0),1)</f>
        <v>#REF!</v>
      </c>
      <c r="R13" s="522"/>
      <c r="S13" s="180">
        <f t="shared" si="0"/>
        <v>214.85613026819922</v>
      </c>
      <c r="T13" s="172">
        <f t="shared" si="1"/>
        <v>257.82735632183903</v>
      </c>
      <c r="U13" s="602">
        <v>0.25</v>
      </c>
      <c r="V13" s="243">
        <f t="shared" si="2"/>
        <v>161.14209770114942</v>
      </c>
      <c r="W13" s="244" t="e">
        <f t="shared" si="3"/>
        <v>#REF!</v>
      </c>
      <c r="Z13" s="1"/>
    </row>
    <row r="14" spans="2:43" ht="20.25" x14ac:dyDescent="0.25">
      <c r="B14" s="106" t="s">
        <v>259</v>
      </c>
      <c r="C14" s="71" t="s">
        <v>263</v>
      </c>
      <c r="D14" s="71"/>
      <c r="E14" s="39">
        <v>72548</v>
      </c>
      <c r="F14" s="49" t="s">
        <v>277</v>
      </c>
      <c r="G14" s="38" t="s">
        <v>465</v>
      </c>
      <c r="H14" s="101">
        <v>0.24</v>
      </c>
      <c r="I14" s="39" t="s">
        <v>276</v>
      </c>
      <c r="J14" s="39" t="s">
        <v>458</v>
      </c>
      <c r="K14" s="39" t="s">
        <v>325</v>
      </c>
      <c r="L14" s="180">
        <v>232.56720430107532</v>
      </c>
      <c r="M14" s="172">
        <v>279.08064516129036</v>
      </c>
      <c r="N14" s="242">
        <v>0.25</v>
      </c>
      <c r="O14" s="243">
        <v>174.42540322580649</v>
      </c>
      <c r="P14" s="244">
        <v>0.26902849216898822</v>
      </c>
      <c r="Q14" s="525" t="e">
        <f>INDEX(#REF!,MATCH(E14,#REF!,0),1)</f>
        <v>#REF!</v>
      </c>
      <c r="R14" s="522"/>
      <c r="S14" s="180">
        <f t="shared" si="0"/>
        <v>232.56720430107532</v>
      </c>
      <c r="T14" s="172">
        <f t="shared" si="1"/>
        <v>279.08064516129036</v>
      </c>
      <c r="U14" s="602">
        <v>0.25</v>
      </c>
      <c r="V14" s="243">
        <f t="shared" si="2"/>
        <v>174.42540322580649</v>
      </c>
      <c r="W14" s="244" t="e">
        <f t="shared" si="3"/>
        <v>#REF!</v>
      </c>
      <c r="Z14" s="1"/>
    </row>
    <row r="15" spans="2:43" ht="20.25" x14ac:dyDescent="0.25">
      <c r="B15" s="106" t="s">
        <v>259</v>
      </c>
      <c r="C15" s="71" t="s">
        <v>263</v>
      </c>
      <c r="D15" s="71"/>
      <c r="E15" s="39">
        <v>72549</v>
      </c>
      <c r="F15" s="49" t="s">
        <v>278</v>
      </c>
      <c r="G15" s="49" t="s">
        <v>459</v>
      </c>
      <c r="H15" s="101">
        <v>0.32</v>
      </c>
      <c r="I15" s="39" t="s">
        <v>276</v>
      </c>
      <c r="J15" s="39" t="s">
        <v>457</v>
      </c>
      <c r="K15" s="39" t="s">
        <v>325</v>
      </c>
      <c r="L15" s="180">
        <v>295.4765873015873</v>
      </c>
      <c r="M15" s="172">
        <v>354.57190476190476</v>
      </c>
      <c r="N15" s="242">
        <v>0.25</v>
      </c>
      <c r="O15" s="243">
        <v>221.60744047619048</v>
      </c>
      <c r="P15" s="244">
        <v>0.24791935546688754</v>
      </c>
      <c r="Q15" s="525" t="e">
        <f>INDEX(#REF!,MATCH(E15,#REF!,0),1)</f>
        <v>#REF!</v>
      </c>
      <c r="R15" s="522"/>
      <c r="S15" s="180">
        <f t="shared" si="0"/>
        <v>295.4765873015873</v>
      </c>
      <c r="T15" s="172">
        <f t="shared" si="1"/>
        <v>354.57190476190476</v>
      </c>
      <c r="U15" s="602">
        <v>0.25</v>
      </c>
      <c r="V15" s="243">
        <f t="shared" si="2"/>
        <v>221.60744047619048</v>
      </c>
      <c r="W15" s="244" t="e">
        <f t="shared" si="3"/>
        <v>#REF!</v>
      </c>
      <c r="Z15" s="1"/>
    </row>
    <row r="16" spans="2:43" ht="20.25" x14ac:dyDescent="0.25">
      <c r="B16" s="578" t="s">
        <v>261</v>
      </c>
      <c r="C16" s="71" t="s">
        <v>263</v>
      </c>
      <c r="D16" s="71"/>
      <c r="E16" s="39">
        <v>72606</v>
      </c>
      <c r="F16" s="49" t="s">
        <v>279</v>
      </c>
      <c r="G16" s="38" t="s">
        <v>466</v>
      </c>
      <c r="H16" s="101">
        <v>0.25</v>
      </c>
      <c r="I16" s="39" t="s">
        <v>276</v>
      </c>
      <c r="J16" s="39" t="s">
        <v>457</v>
      </c>
      <c r="K16" s="39" t="s">
        <v>325</v>
      </c>
      <c r="L16" s="180">
        <v>1541.0131578947376</v>
      </c>
      <c r="M16" s="172">
        <v>1849.2157894736849</v>
      </c>
      <c r="N16" s="242">
        <v>0.25</v>
      </c>
      <c r="O16" s="243">
        <v>1155.7598684210532</v>
      </c>
      <c r="P16" s="244">
        <v>0.20687100174279691</v>
      </c>
      <c r="Q16" s="525" t="e">
        <f>INDEX(#REF!,MATCH(E16,#REF!,0),1)</f>
        <v>#REF!</v>
      </c>
      <c r="R16" s="522"/>
      <c r="S16" s="180">
        <f t="shared" si="0"/>
        <v>1541.0131578947376</v>
      </c>
      <c r="T16" s="172">
        <f t="shared" si="1"/>
        <v>1849.2157894736849</v>
      </c>
      <c r="U16" s="602">
        <v>0.25</v>
      </c>
      <c r="V16" s="243">
        <f t="shared" si="2"/>
        <v>1155.7598684210532</v>
      </c>
      <c r="W16" s="244" t="e">
        <f t="shared" si="3"/>
        <v>#REF!</v>
      </c>
      <c r="Z16" s="1"/>
    </row>
    <row r="17" spans="2:26" ht="21" thickBot="1" x14ac:dyDescent="0.3">
      <c r="B17" s="579" t="s">
        <v>261</v>
      </c>
      <c r="C17" s="539" t="s">
        <v>263</v>
      </c>
      <c r="D17" s="539"/>
      <c r="E17" s="83">
        <v>72641</v>
      </c>
      <c r="F17" s="577" t="s">
        <v>280</v>
      </c>
      <c r="G17" s="577" t="s">
        <v>467</v>
      </c>
      <c r="H17" s="540">
        <v>0.25</v>
      </c>
      <c r="I17" s="83" t="s">
        <v>276</v>
      </c>
      <c r="J17" s="83" t="s">
        <v>457</v>
      </c>
      <c r="K17" s="83" t="s">
        <v>325</v>
      </c>
      <c r="L17" s="296">
        <v>1541.0131578947376</v>
      </c>
      <c r="M17" s="297">
        <v>1849.2157894736849</v>
      </c>
      <c r="N17" s="298">
        <v>0.25</v>
      </c>
      <c r="O17" s="299">
        <v>1155.7598684210532</v>
      </c>
      <c r="P17" s="273">
        <v>0.20687100174279691</v>
      </c>
      <c r="Q17" s="527" t="e">
        <f>INDEX(#REF!,MATCH(E17,#REF!,0),1)</f>
        <v>#REF!</v>
      </c>
      <c r="R17" s="524"/>
      <c r="S17" s="296">
        <f t="shared" si="0"/>
        <v>1541.0131578947376</v>
      </c>
      <c r="T17" s="297">
        <f t="shared" si="1"/>
        <v>1849.2157894736849</v>
      </c>
      <c r="U17" s="603">
        <v>0.25</v>
      </c>
      <c r="V17" s="299">
        <f t="shared" si="2"/>
        <v>1155.7598684210532</v>
      </c>
      <c r="W17" s="273" t="e">
        <f t="shared" si="3"/>
        <v>#REF!</v>
      </c>
      <c r="Z17" s="1"/>
    </row>
    <row r="18" spans="2:26" ht="21" thickBot="1" x14ac:dyDescent="0.25">
      <c r="B18" s="569" t="s">
        <v>533</v>
      </c>
      <c r="C18" s="572"/>
      <c r="D18" s="572"/>
      <c r="E18" s="572"/>
      <c r="F18" s="572"/>
      <c r="G18" s="572"/>
      <c r="H18" s="572"/>
      <c r="I18" s="572"/>
      <c r="J18" s="572"/>
      <c r="K18" s="572"/>
      <c r="L18" s="572"/>
      <c r="M18" s="572"/>
      <c r="N18" s="572"/>
      <c r="O18" s="572"/>
      <c r="P18" s="572"/>
      <c r="Q18" s="572"/>
      <c r="R18" s="572"/>
      <c r="S18" s="572"/>
      <c r="T18" s="572"/>
      <c r="U18" s="572"/>
      <c r="V18" s="572"/>
      <c r="W18" s="572"/>
      <c r="Z18" s="1"/>
    </row>
    <row r="19" spans="2:26" ht="20.25" x14ac:dyDescent="0.25">
      <c r="B19" s="580" t="s">
        <v>261</v>
      </c>
      <c r="C19" s="285" t="s">
        <v>263</v>
      </c>
      <c r="D19" s="285"/>
      <c r="E19" s="36">
        <v>72511</v>
      </c>
      <c r="F19" s="548" t="s">
        <v>281</v>
      </c>
      <c r="G19" s="548" t="s">
        <v>420</v>
      </c>
      <c r="H19" s="546">
        <v>14.93</v>
      </c>
      <c r="I19" s="36" t="s">
        <v>282</v>
      </c>
      <c r="J19" s="36" t="s">
        <v>402</v>
      </c>
      <c r="K19" s="36" t="s">
        <v>325</v>
      </c>
      <c r="L19" s="222">
        <v>12407.365897718075</v>
      </c>
      <c r="M19" s="276">
        <v>14888.839077261689</v>
      </c>
      <c r="N19" s="277">
        <v>0.25</v>
      </c>
      <c r="O19" s="278">
        <v>9305.5244232885561</v>
      </c>
      <c r="P19" s="550">
        <v>0.34068734647070925</v>
      </c>
      <c r="Q19" s="526" t="e">
        <f>INDEX(#REF!,MATCH(E19,#REF!,0),1)</f>
        <v>#REF!</v>
      </c>
      <c r="R19" s="523"/>
      <c r="S19" s="222">
        <f t="shared" ref="S19:S45" si="4">L19*R19+L19</f>
        <v>12407.365897718075</v>
      </c>
      <c r="T19" s="276">
        <f t="shared" ref="T19:T45" si="5">S19*1.2</f>
        <v>14888.839077261689</v>
      </c>
      <c r="U19" s="601">
        <v>0.25</v>
      </c>
      <c r="V19" s="278">
        <f t="shared" ref="V19:V45" si="6">(1-U19)*S19</f>
        <v>9305.5244232885561</v>
      </c>
      <c r="W19" s="550" t="e">
        <f t="shared" ref="W19:W45" si="7">(V19-Q19)/V19</f>
        <v>#REF!</v>
      </c>
      <c r="Z19" s="1"/>
    </row>
    <row r="20" spans="2:26" ht="20.25" x14ac:dyDescent="0.25">
      <c r="B20" s="578" t="s">
        <v>261</v>
      </c>
      <c r="C20" s="73" t="s">
        <v>263</v>
      </c>
      <c r="D20" s="73"/>
      <c r="E20" s="39">
        <v>72512</v>
      </c>
      <c r="F20" s="49" t="s">
        <v>281</v>
      </c>
      <c r="G20" s="49" t="s">
        <v>421</v>
      </c>
      <c r="H20" s="101">
        <v>14.08</v>
      </c>
      <c r="I20" s="39" t="s">
        <v>282</v>
      </c>
      <c r="J20" s="39" t="s">
        <v>403</v>
      </c>
      <c r="K20" s="39" t="s">
        <v>325</v>
      </c>
      <c r="L20" s="180">
        <v>12986.072468169521</v>
      </c>
      <c r="M20" s="172">
        <v>15583.286961803424</v>
      </c>
      <c r="N20" s="242">
        <v>0.25</v>
      </c>
      <c r="O20" s="243">
        <v>9739.5543511271408</v>
      </c>
      <c r="P20" s="244">
        <v>0.34074670135289481</v>
      </c>
      <c r="Q20" s="525" t="e">
        <f>INDEX(#REF!,MATCH(E20,#REF!,0),1)</f>
        <v>#REF!</v>
      </c>
      <c r="R20" s="522"/>
      <c r="S20" s="180">
        <f t="shared" si="4"/>
        <v>12986.072468169521</v>
      </c>
      <c r="T20" s="172">
        <f t="shared" si="5"/>
        <v>15583.286961803424</v>
      </c>
      <c r="U20" s="602">
        <v>0.25</v>
      </c>
      <c r="V20" s="243">
        <f t="shared" si="6"/>
        <v>9739.5543511271408</v>
      </c>
      <c r="W20" s="244" t="e">
        <f t="shared" si="7"/>
        <v>#REF!</v>
      </c>
      <c r="Z20" s="1"/>
    </row>
    <row r="21" spans="2:26" ht="20.25" x14ac:dyDescent="0.25">
      <c r="B21" s="578" t="s">
        <v>261</v>
      </c>
      <c r="C21" s="73" t="s">
        <v>263</v>
      </c>
      <c r="D21" s="73"/>
      <c r="E21" s="39">
        <v>72513</v>
      </c>
      <c r="F21" s="49" t="s">
        <v>281</v>
      </c>
      <c r="G21" s="49" t="s">
        <v>422</v>
      </c>
      <c r="H21" s="101">
        <v>12.66</v>
      </c>
      <c r="I21" s="39" t="s">
        <v>282</v>
      </c>
      <c r="J21" s="39" t="s">
        <v>404</v>
      </c>
      <c r="K21" s="39" t="s">
        <v>325</v>
      </c>
      <c r="L21" s="180">
        <v>11311.176146904869</v>
      </c>
      <c r="M21" s="172">
        <v>13573.411376285841</v>
      </c>
      <c r="N21" s="242">
        <v>0.25</v>
      </c>
      <c r="O21" s="243">
        <v>8483.3821101786525</v>
      </c>
      <c r="P21" s="244">
        <v>0.34003031723840454</v>
      </c>
      <c r="Q21" s="525" t="e">
        <f>INDEX(#REF!,MATCH(E21,#REF!,0),1)</f>
        <v>#REF!</v>
      </c>
      <c r="R21" s="522"/>
      <c r="S21" s="180">
        <f t="shared" si="4"/>
        <v>11311.176146904869</v>
      </c>
      <c r="T21" s="172">
        <f t="shared" si="5"/>
        <v>13573.411376285841</v>
      </c>
      <c r="U21" s="602">
        <v>0.25</v>
      </c>
      <c r="V21" s="243">
        <f t="shared" si="6"/>
        <v>8483.3821101786525</v>
      </c>
      <c r="W21" s="244" t="e">
        <f t="shared" si="7"/>
        <v>#REF!</v>
      </c>
      <c r="Z21" s="1"/>
    </row>
    <row r="22" spans="2:26" ht="20.25" x14ac:dyDescent="0.25">
      <c r="B22" s="578" t="s">
        <v>261</v>
      </c>
      <c r="C22" s="73" t="s">
        <v>263</v>
      </c>
      <c r="D22" s="73"/>
      <c r="E22" s="39">
        <v>72514</v>
      </c>
      <c r="F22" s="49" t="s">
        <v>281</v>
      </c>
      <c r="G22" s="49" t="s">
        <v>423</v>
      </c>
      <c r="H22" s="101">
        <v>11.49</v>
      </c>
      <c r="I22" s="39" t="s">
        <v>282</v>
      </c>
      <c r="J22" s="39" t="s">
        <v>405</v>
      </c>
      <c r="K22" s="39" t="s">
        <v>325</v>
      </c>
      <c r="L22" s="180">
        <v>9342.4348387096761</v>
      </c>
      <c r="M22" s="172">
        <v>11210.921806451612</v>
      </c>
      <c r="N22" s="242">
        <v>0.25</v>
      </c>
      <c r="O22" s="243">
        <v>7006.8261290322571</v>
      </c>
      <c r="P22" s="244">
        <v>0.34058410828039981</v>
      </c>
      <c r="Q22" s="525" t="e">
        <f>INDEX(#REF!,MATCH(E22,#REF!,0),1)</f>
        <v>#REF!</v>
      </c>
      <c r="R22" s="522"/>
      <c r="S22" s="180">
        <f t="shared" si="4"/>
        <v>9342.4348387096761</v>
      </c>
      <c r="T22" s="172">
        <f t="shared" si="5"/>
        <v>11210.921806451612</v>
      </c>
      <c r="U22" s="602">
        <v>0.25</v>
      </c>
      <c r="V22" s="243">
        <f t="shared" si="6"/>
        <v>7006.8261290322571</v>
      </c>
      <c r="W22" s="244" t="e">
        <f t="shared" si="7"/>
        <v>#REF!</v>
      </c>
      <c r="Z22" s="1"/>
    </row>
    <row r="23" spans="2:26" ht="20.25" x14ac:dyDescent="0.25">
      <c r="B23" s="578" t="s">
        <v>261</v>
      </c>
      <c r="C23" s="73" t="s">
        <v>263</v>
      </c>
      <c r="D23" s="73"/>
      <c r="E23" s="39">
        <v>72515</v>
      </c>
      <c r="F23" s="49" t="s">
        <v>281</v>
      </c>
      <c r="G23" s="49" t="s">
        <v>424</v>
      </c>
      <c r="H23" s="101">
        <v>12.2</v>
      </c>
      <c r="I23" s="39" t="s">
        <v>282</v>
      </c>
      <c r="J23" s="39" t="s">
        <v>405</v>
      </c>
      <c r="K23" s="39" t="s">
        <v>325</v>
      </c>
      <c r="L23" s="180">
        <v>11677.165500000003</v>
      </c>
      <c r="M23" s="172">
        <v>14012.598600000003</v>
      </c>
      <c r="N23" s="242">
        <v>0.25</v>
      </c>
      <c r="O23" s="243">
        <v>8757.8741250000021</v>
      </c>
      <c r="P23" s="244">
        <v>0.34098590392791256</v>
      </c>
      <c r="Q23" s="525" t="e">
        <f>INDEX(#REF!,MATCH(E23,#REF!,0),1)</f>
        <v>#REF!</v>
      </c>
      <c r="R23" s="522"/>
      <c r="S23" s="180">
        <f t="shared" si="4"/>
        <v>11677.165500000003</v>
      </c>
      <c r="T23" s="172">
        <f t="shared" si="5"/>
        <v>14012.598600000003</v>
      </c>
      <c r="U23" s="602">
        <v>0.25</v>
      </c>
      <c r="V23" s="243">
        <f t="shared" si="6"/>
        <v>8757.8741250000021</v>
      </c>
      <c r="W23" s="244" t="e">
        <f t="shared" si="7"/>
        <v>#REF!</v>
      </c>
      <c r="Z23" s="1"/>
    </row>
    <row r="24" spans="2:26" ht="20.25" x14ac:dyDescent="0.25">
      <c r="B24" s="578" t="s">
        <v>261</v>
      </c>
      <c r="C24" s="73" t="s">
        <v>263</v>
      </c>
      <c r="D24" s="73"/>
      <c r="E24" s="39">
        <v>72516</v>
      </c>
      <c r="F24" s="49" t="s">
        <v>281</v>
      </c>
      <c r="G24" s="49" t="s">
        <v>425</v>
      </c>
      <c r="H24" s="101">
        <v>10.1</v>
      </c>
      <c r="I24" s="39" t="s">
        <v>282</v>
      </c>
      <c r="J24" s="39" t="s">
        <v>406</v>
      </c>
      <c r="K24" s="39" t="s">
        <v>325</v>
      </c>
      <c r="L24" s="180">
        <v>11103.323045405927</v>
      </c>
      <c r="M24" s="172">
        <v>13323.987654487111</v>
      </c>
      <c r="N24" s="242">
        <v>0.25</v>
      </c>
      <c r="O24" s="243">
        <v>8327.4922840544459</v>
      </c>
      <c r="P24" s="244">
        <v>0.34084097836063765</v>
      </c>
      <c r="Q24" s="525" t="e">
        <f>INDEX(#REF!,MATCH(E24,#REF!,0),1)</f>
        <v>#REF!</v>
      </c>
      <c r="R24" s="522"/>
      <c r="S24" s="180">
        <f t="shared" si="4"/>
        <v>11103.323045405927</v>
      </c>
      <c r="T24" s="172">
        <f t="shared" si="5"/>
        <v>13323.987654487111</v>
      </c>
      <c r="U24" s="602">
        <v>0.25</v>
      </c>
      <c r="V24" s="243">
        <f t="shared" si="6"/>
        <v>8327.4922840544459</v>
      </c>
      <c r="W24" s="244" t="e">
        <f t="shared" si="7"/>
        <v>#REF!</v>
      </c>
      <c r="Z24" s="1"/>
    </row>
    <row r="25" spans="2:26" ht="20.25" x14ac:dyDescent="0.25">
      <c r="B25" s="578" t="s">
        <v>261</v>
      </c>
      <c r="C25" s="73" t="s">
        <v>263</v>
      </c>
      <c r="D25" s="73"/>
      <c r="E25" s="39">
        <v>72517</v>
      </c>
      <c r="F25" s="49" t="s">
        <v>281</v>
      </c>
      <c r="G25" s="49" t="s">
        <v>426</v>
      </c>
      <c r="H25" s="101">
        <v>10.99</v>
      </c>
      <c r="I25" s="39" t="s">
        <v>282</v>
      </c>
      <c r="J25" s="39" t="s">
        <v>407</v>
      </c>
      <c r="K25" s="39" t="s">
        <v>325</v>
      </c>
      <c r="L25" s="180">
        <v>12890.35400096792</v>
      </c>
      <c r="M25" s="172">
        <v>15468.424801161504</v>
      </c>
      <c r="N25" s="242">
        <v>0.25</v>
      </c>
      <c r="O25" s="243">
        <v>9667.76550072594</v>
      </c>
      <c r="P25" s="244">
        <v>0.34100594397727069</v>
      </c>
      <c r="Q25" s="525" t="e">
        <f>INDEX(#REF!,MATCH(E25,#REF!,0),1)</f>
        <v>#REF!</v>
      </c>
      <c r="R25" s="522"/>
      <c r="S25" s="180">
        <f t="shared" si="4"/>
        <v>12890.35400096792</v>
      </c>
      <c r="T25" s="172">
        <f t="shared" si="5"/>
        <v>15468.424801161504</v>
      </c>
      <c r="U25" s="602">
        <v>0.25</v>
      </c>
      <c r="V25" s="243">
        <f t="shared" si="6"/>
        <v>9667.76550072594</v>
      </c>
      <c r="W25" s="244" t="e">
        <f t="shared" si="7"/>
        <v>#REF!</v>
      </c>
      <c r="Z25" s="1"/>
    </row>
    <row r="26" spans="2:26" ht="20.25" x14ac:dyDescent="0.25">
      <c r="B26" s="578" t="s">
        <v>261</v>
      </c>
      <c r="C26" s="73" t="s">
        <v>263</v>
      </c>
      <c r="D26" s="73"/>
      <c r="E26" s="39">
        <v>72518</v>
      </c>
      <c r="F26" s="49" t="s">
        <v>281</v>
      </c>
      <c r="G26" s="49" t="s">
        <v>427</v>
      </c>
      <c r="H26" s="101">
        <v>9.6199999999999992</v>
      </c>
      <c r="I26" s="39" t="s">
        <v>282</v>
      </c>
      <c r="J26" s="39" t="s">
        <v>408</v>
      </c>
      <c r="K26" s="39" t="s">
        <v>325</v>
      </c>
      <c r="L26" s="180">
        <v>11666.12571294416</v>
      </c>
      <c r="M26" s="172">
        <v>13999.350855532992</v>
      </c>
      <c r="N26" s="242">
        <v>0.25</v>
      </c>
      <c r="O26" s="243">
        <v>8749.5942847081205</v>
      </c>
      <c r="P26" s="244">
        <v>0.34041703585964012</v>
      </c>
      <c r="Q26" s="525" t="e">
        <f>INDEX(#REF!,MATCH(E26,#REF!,0),1)</f>
        <v>#REF!</v>
      </c>
      <c r="R26" s="522"/>
      <c r="S26" s="180">
        <f t="shared" si="4"/>
        <v>11666.12571294416</v>
      </c>
      <c r="T26" s="172">
        <f t="shared" si="5"/>
        <v>13999.350855532992</v>
      </c>
      <c r="U26" s="602">
        <v>0.25</v>
      </c>
      <c r="V26" s="243">
        <f t="shared" si="6"/>
        <v>8749.5942847081205</v>
      </c>
      <c r="W26" s="244" t="e">
        <f t="shared" si="7"/>
        <v>#REF!</v>
      </c>
      <c r="Z26" s="1"/>
    </row>
    <row r="27" spans="2:26" ht="21" thickBot="1" x14ac:dyDescent="0.3">
      <c r="B27" s="581" t="s">
        <v>261</v>
      </c>
      <c r="C27" s="582" t="s">
        <v>263</v>
      </c>
      <c r="D27" s="582"/>
      <c r="E27" s="40">
        <v>72519</v>
      </c>
      <c r="F27" s="84" t="s">
        <v>281</v>
      </c>
      <c r="G27" s="84" t="s">
        <v>428</v>
      </c>
      <c r="H27" s="583">
        <v>9.01</v>
      </c>
      <c r="I27" s="40" t="s">
        <v>282</v>
      </c>
      <c r="J27" s="40" t="s">
        <v>409</v>
      </c>
      <c r="K27" s="40" t="s">
        <v>325</v>
      </c>
      <c r="L27" s="182">
        <v>11493.928951497866</v>
      </c>
      <c r="M27" s="177">
        <v>13792.714741797439</v>
      </c>
      <c r="N27" s="242">
        <v>0.25</v>
      </c>
      <c r="O27" s="243">
        <v>8620.4467136233998</v>
      </c>
      <c r="P27" s="244">
        <v>0.34025170748843153</v>
      </c>
      <c r="Q27" s="525" t="e">
        <f>INDEX(#REF!,MATCH(E27,#REF!,0),1)</f>
        <v>#REF!</v>
      </c>
      <c r="R27" s="522"/>
      <c r="S27" s="180">
        <f t="shared" si="4"/>
        <v>11493.928951497866</v>
      </c>
      <c r="T27" s="172">
        <f t="shared" si="5"/>
        <v>13792.714741797439</v>
      </c>
      <c r="U27" s="602">
        <v>0.25</v>
      </c>
      <c r="V27" s="243">
        <f t="shared" si="6"/>
        <v>8620.4467136233998</v>
      </c>
      <c r="W27" s="244" t="e">
        <f t="shared" si="7"/>
        <v>#REF!</v>
      </c>
      <c r="Z27" s="1"/>
    </row>
    <row r="28" spans="2:26" ht="21" thickBot="1" x14ac:dyDescent="0.3">
      <c r="B28" s="105" t="s">
        <v>261</v>
      </c>
      <c r="C28" s="148" t="s">
        <v>263</v>
      </c>
      <c r="D28" s="148"/>
      <c r="E28" s="111">
        <v>72529</v>
      </c>
      <c r="F28" s="109" t="s">
        <v>283</v>
      </c>
      <c r="G28" s="109" t="s">
        <v>429</v>
      </c>
      <c r="H28" s="113">
        <v>9.76</v>
      </c>
      <c r="I28" s="111" t="s">
        <v>282</v>
      </c>
      <c r="J28" s="111" t="s">
        <v>410</v>
      </c>
      <c r="K28" s="111" t="s">
        <v>325</v>
      </c>
      <c r="L28" s="196">
        <v>5884.5837050000009</v>
      </c>
      <c r="M28" s="193">
        <v>7061.5004460000009</v>
      </c>
      <c r="N28" s="242">
        <v>0.25</v>
      </c>
      <c r="O28" s="243">
        <v>4413.4377787500007</v>
      </c>
      <c r="P28" s="244">
        <v>0.3416318950599036</v>
      </c>
      <c r="Q28" s="525" t="e">
        <f>INDEX(#REF!,MATCH(E28,#REF!,0),1)</f>
        <v>#REF!</v>
      </c>
      <c r="R28" s="522"/>
      <c r="S28" s="180">
        <f t="shared" si="4"/>
        <v>5884.5837050000009</v>
      </c>
      <c r="T28" s="172">
        <f t="shared" si="5"/>
        <v>7061.5004460000009</v>
      </c>
      <c r="U28" s="602">
        <v>0.25</v>
      </c>
      <c r="V28" s="243">
        <f t="shared" si="6"/>
        <v>4413.4377787500007</v>
      </c>
      <c r="W28" s="244" t="e">
        <f t="shared" si="7"/>
        <v>#REF!</v>
      </c>
      <c r="Z28" s="1"/>
    </row>
    <row r="29" spans="2:26" ht="20.25" x14ac:dyDescent="0.25">
      <c r="B29" s="584" t="s">
        <v>261</v>
      </c>
      <c r="C29" s="585" t="s">
        <v>263</v>
      </c>
      <c r="D29" s="585"/>
      <c r="E29" s="586">
        <v>72530</v>
      </c>
      <c r="F29" s="587" t="s">
        <v>284</v>
      </c>
      <c r="G29" s="587" t="s">
        <v>430</v>
      </c>
      <c r="H29" s="588">
        <v>11.04</v>
      </c>
      <c r="I29" s="42" t="s">
        <v>282</v>
      </c>
      <c r="J29" s="42" t="s">
        <v>411</v>
      </c>
      <c r="K29" s="42" t="s">
        <v>325</v>
      </c>
      <c r="L29" s="181">
        <v>5435.1897599999993</v>
      </c>
      <c r="M29" s="176">
        <v>6522.227711999999</v>
      </c>
      <c r="N29" s="242">
        <v>0.25</v>
      </c>
      <c r="O29" s="243">
        <v>4076.3923199999995</v>
      </c>
      <c r="P29" s="244">
        <v>0.33924621203616961</v>
      </c>
      <c r="Q29" s="525" t="e">
        <f>INDEX(#REF!,MATCH(E29,#REF!,0),1)</f>
        <v>#REF!</v>
      </c>
      <c r="R29" s="522"/>
      <c r="S29" s="180">
        <f t="shared" si="4"/>
        <v>5435.1897599999993</v>
      </c>
      <c r="T29" s="172">
        <f t="shared" si="5"/>
        <v>6522.227711999999</v>
      </c>
      <c r="U29" s="602">
        <v>0.25</v>
      </c>
      <c r="V29" s="243">
        <f t="shared" si="6"/>
        <v>4076.3923199999995</v>
      </c>
      <c r="W29" s="244" t="e">
        <f t="shared" si="7"/>
        <v>#REF!</v>
      </c>
      <c r="Z29" s="1"/>
    </row>
    <row r="30" spans="2:26" ht="20.25" x14ac:dyDescent="0.25">
      <c r="B30" s="578" t="s">
        <v>261</v>
      </c>
      <c r="C30" s="73" t="s">
        <v>263</v>
      </c>
      <c r="D30" s="73"/>
      <c r="E30" s="589">
        <v>72531</v>
      </c>
      <c r="F30" s="590" t="s">
        <v>284</v>
      </c>
      <c r="G30" s="590" t="s">
        <v>431</v>
      </c>
      <c r="H30" s="101">
        <v>10.53</v>
      </c>
      <c r="I30" s="39" t="s">
        <v>282</v>
      </c>
      <c r="J30" s="39" t="s">
        <v>412</v>
      </c>
      <c r="K30" s="39" t="s">
        <v>325</v>
      </c>
      <c r="L30" s="180">
        <v>5344.9571175000019</v>
      </c>
      <c r="M30" s="172">
        <v>6413.9485410000025</v>
      </c>
      <c r="N30" s="242">
        <v>0.25</v>
      </c>
      <c r="O30" s="243">
        <v>4008.7178381250014</v>
      </c>
      <c r="P30" s="244">
        <v>0.34035537709396391</v>
      </c>
      <c r="Q30" s="525" t="e">
        <f>INDEX(#REF!,MATCH(E30,#REF!,0),1)</f>
        <v>#REF!</v>
      </c>
      <c r="R30" s="522"/>
      <c r="S30" s="180">
        <f t="shared" si="4"/>
        <v>5344.9571175000019</v>
      </c>
      <c r="T30" s="172">
        <f t="shared" si="5"/>
        <v>6413.9485410000025</v>
      </c>
      <c r="U30" s="602">
        <v>0.25</v>
      </c>
      <c r="V30" s="243">
        <f t="shared" si="6"/>
        <v>4008.7178381250014</v>
      </c>
      <c r="W30" s="244" t="e">
        <f t="shared" si="7"/>
        <v>#REF!</v>
      </c>
      <c r="Z30" s="1"/>
    </row>
    <row r="31" spans="2:26" ht="20.25" x14ac:dyDescent="0.25">
      <c r="B31" s="578" t="s">
        <v>261</v>
      </c>
      <c r="C31" s="73" t="s">
        <v>263</v>
      </c>
      <c r="D31" s="73"/>
      <c r="E31" s="589">
        <v>72532</v>
      </c>
      <c r="F31" s="590" t="s">
        <v>284</v>
      </c>
      <c r="G31" s="590" t="s">
        <v>432</v>
      </c>
      <c r="H31" s="101">
        <v>9.3000000000000007</v>
      </c>
      <c r="I31" s="39" t="s">
        <v>282</v>
      </c>
      <c r="J31" s="39" t="s">
        <v>405</v>
      </c>
      <c r="K31" s="39" t="s">
        <v>325</v>
      </c>
      <c r="L31" s="180">
        <v>5050.8446873439925</v>
      </c>
      <c r="M31" s="172">
        <v>6061.013624812791</v>
      </c>
      <c r="N31" s="242">
        <v>0.25</v>
      </c>
      <c r="O31" s="243">
        <v>3788.1335155079942</v>
      </c>
      <c r="P31" s="244">
        <v>0.37720648167713161</v>
      </c>
      <c r="Q31" s="525" t="e">
        <f>INDEX(#REF!,MATCH(E31,#REF!,0),1)</f>
        <v>#REF!</v>
      </c>
      <c r="R31" s="522"/>
      <c r="S31" s="180">
        <f t="shared" si="4"/>
        <v>5050.8446873439925</v>
      </c>
      <c r="T31" s="172">
        <f t="shared" si="5"/>
        <v>6061.013624812791</v>
      </c>
      <c r="U31" s="602">
        <v>0.25</v>
      </c>
      <c r="V31" s="243">
        <f t="shared" si="6"/>
        <v>3788.1335155079942</v>
      </c>
      <c r="W31" s="244" t="e">
        <f t="shared" si="7"/>
        <v>#REF!</v>
      </c>
      <c r="Z31" s="1"/>
    </row>
    <row r="32" spans="2:26" ht="20.25" x14ac:dyDescent="0.25">
      <c r="B32" s="578" t="s">
        <v>261</v>
      </c>
      <c r="C32" s="73" t="s">
        <v>263</v>
      </c>
      <c r="D32" s="73"/>
      <c r="E32" s="589">
        <v>72533</v>
      </c>
      <c r="F32" s="590" t="s">
        <v>284</v>
      </c>
      <c r="G32" s="590" t="s">
        <v>433</v>
      </c>
      <c r="H32" s="101">
        <v>10.199999999999999</v>
      </c>
      <c r="I32" s="39" t="s">
        <v>282</v>
      </c>
      <c r="J32" s="39" t="s">
        <v>413</v>
      </c>
      <c r="K32" s="39" t="s">
        <v>325</v>
      </c>
      <c r="L32" s="180">
        <v>5021.181165</v>
      </c>
      <c r="M32" s="172">
        <v>6025.4173979999996</v>
      </c>
      <c r="N32" s="242">
        <v>0.25</v>
      </c>
      <c r="O32" s="243">
        <v>3765.88587375</v>
      </c>
      <c r="P32" s="244">
        <v>0.34202289986041129</v>
      </c>
      <c r="Q32" s="525" t="e">
        <f>INDEX(#REF!,MATCH(E32,#REF!,0),1)</f>
        <v>#REF!</v>
      </c>
      <c r="R32" s="522"/>
      <c r="S32" s="180">
        <f t="shared" si="4"/>
        <v>5021.181165</v>
      </c>
      <c r="T32" s="172">
        <f t="shared" si="5"/>
        <v>6025.4173979999996</v>
      </c>
      <c r="U32" s="602">
        <v>0.25</v>
      </c>
      <c r="V32" s="243">
        <f t="shared" si="6"/>
        <v>3765.88587375</v>
      </c>
      <c r="W32" s="244" t="e">
        <f t="shared" si="7"/>
        <v>#REF!</v>
      </c>
      <c r="Z32" s="1"/>
    </row>
    <row r="33" spans="2:26" ht="20.25" x14ac:dyDescent="0.25">
      <c r="B33" s="578" t="s">
        <v>261</v>
      </c>
      <c r="C33" s="73" t="s">
        <v>263</v>
      </c>
      <c r="D33" s="73"/>
      <c r="E33" s="589">
        <v>72534</v>
      </c>
      <c r="F33" s="590" t="s">
        <v>284</v>
      </c>
      <c r="G33" s="590" t="s">
        <v>434</v>
      </c>
      <c r="H33" s="101">
        <v>9.8800000000000008</v>
      </c>
      <c r="I33" s="39" t="s">
        <v>282</v>
      </c>
      <c r="J33" s="39" t="s">
        <v>414</v>
      </c>
      <c r="K33" s="39" t="s">
        <v>325</v>
      </c>
      <c r="L33" s="180">
        <v>4768.1759124999999</v>
      </c>
      <c r="M33" s="172">
        <v>5721.811095</v>
      </c>
      <c r="N33" s="242">
        <v>0.25</v>
      </c>
      <c r="O33" s="243">
        <v>3576.1319343750001</v>
      </c>
      <c r="P33" s="244">
        <v>0.34269762885277505</v>
      </c>
      <c r="Q33" s="525" t="e">
        <f>INDEX(#REF!,MATCH(E33,#REF!,0),1)</f>
        <v>#REF!</v>
      </c>
      <c r="R33" s="522"/>
      <c r="S33" s="180">
        <f t="shared" si="4"/>
        <v>4768.1759124999999</v>
      </c>
      <c r="T33" s="172">
        <f t="shared" si="5"/>
        <v>5721.811095</v>
      </c>
      <c r="U33" s="602">
        <v>0.25</v>
      </c>
      <c r="V33" s="243">
        <f t="shared" si="6"/>
        <v>3576.1319343750001</v>
      </c>
      <c r="W33" s="244" t="e">
        <f t="shared" si="7"/>
        <v>#REF!</v>
      </c>
      <c r="Z33" s="1"/>
    </row>
    <row r="34" spans="2:26" ht="20.25" x14ac:dyDescent="0.25">
      <c r="B34" s="578" t="s">
        <v>261</v>
      </c>
      <c r="C34" s="73" t="s">
        <v>263</v>
      </c>
      <c r="D34" s="73"/>
      <c r="E34" s="589">
        <v>72535</v>
      </c>
      <c r="F34" s="590" t="s">
        <v>284</v>
      </c>
      <c r="G34" s="590" t="s">
        <v>435</v>
      </c>
      <c r="H34" s="101">
        <v>10.25</v>
      </c>
      <c r="I34" s="39" t="s">
        <v>282</v>
      </c>
      <c r="J34" s="39" t="s">
        <v>418</v>
      </c>
      <c r="K34" s="39" t="s">
        <v>325</v>
      </c>
      <c r="L34" s="180">
        <v>5344.9571175000019</v>
      </c>
      <c r="M34" s="172">
        <v>6413.9485410000025</v>
      </c>
      <c r="N34" s="242">
        <v>0.25</v>
      </c>
      <c r="O34" s="243">
        <v>4008.7178381250014</v>
      </c>
      <c r="P34" s="244">
        <v>0.33968600263517484</v>
      </c>
      <c r="Q34" s="525" t="e">
        <f>INDEX(#REF!,MATCH(E34,#REF!,0),1)</f>
        <v>#REF!</v>
      </c>
      <c r="R34" s="522"/>
      <c r="S34" s="180">
        <f t="shared" si="4"/>
        <v>5344.9571175000019</v>
      </c>
      <c r="T34" s="172">
        <f t="shared" si="5"/>
        <v>6413.9485410000025</v>
      </c>
      <c r="U34" s="602">
        <v>0.25</v>
      </c>
      <c r="V34" s="243">
        <f t="shared" si="6"/>
        <v>4008.7178381250014</v>
      </c>
      <c r="W34" s="244" t="e">
        <f t="shared" si="7"/>
        <v>#REF!</v>
      </c>
      <c r="Z34" s="1"/>
    </row>
    <row r="35" spans="2:26" ht="20.25" x14ac:dyDescent="0.25">
      <c r="B35" s="578" t="s">
        <v>261</v>
      </c>
      <c r="C35" s="73" t="s">
        <v>263</v>
      </c>
      <c r="D35" s="73"/>
      <c r="E35" s="589">
        <v>72536</v>
      </c>
      <c r="F35" s="590" t="s">
        <v>284</v>
      </c>
      <c r="G35" s="590" t="s">
        <v>436</v>
      </c>
      <c r="H35" s="101">
        <v>9.9</v>
      </c>
      <c r="I35" s="39" t="s">
        <v>282</v>
      </c>
      <c r="J35" s="39" t="s">
        <v>407</v>
      </c>
      <c r="K35" s="39" t="s">
        <v>325</v>
      </c>
      <c r="L35" s="180">
        <v>5344.9571175000019</v>
      </c>
      <c r="M35" s="172">
        <v>6413.9485410000025</v>
      </c>
      <c r="N35" s="242">
        <v>0.25</v>
      </c>
      <c r="O35" s="243">
        <v>4008.7178381250014</v>
      </c>
      <c r="P35" s="244">
        <v>0.34190928208758165</v>
      </c>
      <c r="Q35" s="525" t="e">
        <f>INDEX(#REF!,MATCH(E35,#REF!,0),1)</f>
        <v>#REF!</v>
      </c>
      <c r="R35" s="522"/>
      <c r="S35" s="180">
        <f t="shared" si="4"/>
        <v>5344.9571175000019</v>
      </c>
      <c r="T35" s="172">
        <f t="shared" si="5"/>
        <v>6413.9485410000025</v>
      </c>
      <c r="U35" s="602">
        <v>0.25</v>
      </c>
      <c r="V35" s="243">
        <f t="shared" si="6"/>
        <v>4008.7178381250014</v>
      </c>
      <c r="W35" s="244" t="e">
        <f t="shared" si="7"/>
        <v>#REF!</v>
      </c>
      <c r="Z35" s="1"/>
    </row>
    <row r="36" spans="2:26" ht="20.25" x14ac:dyDescent="0.25">
      <c r="B36" s="578" t="s">
        <v>261</v>
      </c>
      <c r="C36" s="73" t="s">
        <v>263</v>
      </c>
      <c r="D36" s="73"/>
      <c r="E36" s="589">
        <v>72537</v>
      </c>
      <c r="F36" s="590" t="s">
        <v>284</v>
      </c>
      <c r="G36" s="590" t="s">
        <v>437</v>
      </c>
      <c r="H36" s="101">
        <v>10.56</v>
      </c>
      <c r="I36" s="39" t="s">
        <v>282</v>
      </c>
      <c r="J36" s="39" t="s">
        <v>415</v>
      </c>
      <c r="K36" s="39" t="s">
        <v>325</v>
      </c>
      <c r="L36" s="180">
        <v>5560.8077524999999</v>
      </c>
      <c r="M36" s="172">
        <v>6672.9693029999999</v>
      </c>
      <c r="N36" s="242">
        <v>0.25</v>
      </c>
      <c r="O36" s="243">
        <v>4170.6058143749997</v>
      </c>
      <c r="P36" s="244">
        <v>0.34079920543182102</v>
      </c>
      <c r="Q36" s="525" t="e">
        <f>INDEX(#REF!,MATCH(E36,#REF!,0),1)</f>
        <v>#REF!</v>
      </c>
      <c r="R36" s="522"/>
      <c r="S36" s="180">
        <f t="shared" si="4"/>
        <v>5560.8077524999999</v>
      </c>
      <c r="T36" s="172">
        <f t="shared" si="5"/>
        <v>6672.9693029999999</v>
      </c>
      <c r="U36" s="602">
        <v>0.25</v>
      </c>
      <c r="V36" s="243">
        <f t="shared" si="6"/>
        <v>4170.6058143749997</v>
      </c>
      <c r="W36" s="244" t="e">
        <f t="shared" si="7"/>
        <v>#REF!</v>
      </c>
      <c r="Z36" s="1"/>
    </row>
    <row r="37" spans="2:26" ht="21" thickBot="1" x14ac:dyDescent="0.3">
      <c r="B37" s="581" t="s">
        <v>261</v>
      </c>
      <c r="C37" s="582" t="s">
        <v>263</v>
      </c>
      <c r="D37" s="582"/>
      <c r="E37" s="591">
        <v>72538</v>
      </c>
      <c r="F37" s="592" t="s">
        <v>284</v>
      </c>
      <c r="G37" s="592" t="s">
        <v>438</v>
      </c>
      <c r="H37" s="583">
        <v>9.5399999999999991</v>
      </c>
      <c r="I37" s="40" t="s">
        <v>282</v>
      </c>
      <c r="J37" s="40" t="s">
        <v>408</v>
      </c>
      <c r="K37" s="40" t="s">
        <v>325</v>
      </c>
      <c r="L37" s="182">
        <v>5470.5751100000016</v>
      </c>
      <c r="M37" s="177">
        <v>6564.6901320000015</v>
      </c>
      <c r="N37" s="242">
        <v>0.25</v>
      </c>
      <c r="O37" s="243">
        <v>4102.9313325000012</v>
      </c>
      <c r="P37" s="244">
        <v>0.34132458454933229</v>
      </c>
      <c r="Q37" s="525" t="e">
        <f>INDEX(#REF!,MATCH(E37,#REF!,0),1)</f>
        <v>#REF!</v>
      </c>
      <c r="R37" s="522"/>
      <c r="S37" s="180">
        <f t="shared" si="4"/>
        <v>5470.5751100000016</v>
      </c>
      <c r="T37" s="172">
        <f t="shared" si="5"/>
        <v>6564.6901320000015</v>
      </c>
      <c r="U37" s="602">
        <v>0.25</v>
      </c>
      <c r="V37" s="243">
        <f t="shared" si="6"/>
        <v>4102.9313325000012</v>
      </c>
      <c r="W37" s="244" t="e">
        <f t="shared" si="7"/>
        <v>#REF!</v>
      </c>
      <c r="Z37" s="1"/>
    </row>
    <row r="38" spans="2:26" ht="20.25" x14ac:dyDescent="0.25">
      <c r="B38" s="584" t="s">
        <v>261</v>
      </c>
      <c r="C38" s="585" t="s">
        <v>263</v>
      </c>
      <c r="D38" s="585"/>
      <c r="E38" s="586">
        <v>72792</v>
      </c>
      <c r="F38" s="587" t="s">
        <v>285</v>
      </c>
      <c r="G38" s="587" t="s">
        <v>439</v>
      </c>
      <c r="H38" s="588">
        <v>9.1</v>
      </c>
      <c r="I38" s="42" t="s">
        <v>282</v>
      </c>
      <c r="J38" s="42" t="s">
        <v>416</v>
      </c>
      <c r="K38" s="42" t="s">
        <v>325</v>
      </c>
      <c r="L38" s="181">
        <v>4903.0049250000002</v>
      </c>
      <c r="M38" s="176">
        <v>5883.6059100000002</v>
      </c>
      <c r="N38" s="242">
        <v>0.25</v>
      </c>
      <c r="O38" s="243">
        <v>3677.2536937499999</v>
      </c>
      <c r="P38" s="244">
        <v>0.36777999916494514</v>
      </c>
      <c r="Q38" s="525" t="e">
        <f>INDEX(#REF!,MATCH(E38,#REF!,0),1)</f>
        <v>#REF!</v>
      </c>
      <c r="R38" s="522"/>
      <c r="S38" s="180">
        <f t="shared" si="4"/>
        <v>4903.0049250000002</v>
      </c>
      <c r="T38" s="172">
        <f t="shared" si="5"/>
        <v>5883.6059100000002</v>
      </c>
      <c r="U38" s="602">
        <v>0.25</v>
      </c>
      <c r="V38" s="243">
        <f t="shared" si="6"/>
        <v>3677.2536937499999</v>
      </c>
      <c r="W38" s="244" t="e">
        <f t="shared" si="7"/>
        <v>#REF!</v>
      </c>
      <c r="Z38" s="1"/>
    </row>
    <row r="39" spans="2:26" ht="20.25" x14ac:dyDescent="0.25">
      <c r="B39" s="578" t="s">
        <v>261</v>
      </c>
      <c r="C39" s="73" t="s">
        <v>263</v>
      </c>
      <c r="D39" s="73"/>
      <c r="E39" s="589">
        <v>72793</v>
      </c>
      <c r="F39" s="590" t="s">
        <v>285</v>
      </c>
      <c r="G39" s="590" t="s">
        <v>440</v>
      </c>
      <c r="H39" s="101">
        <v>9</v>
      </c>
      <c r="I39" s="39" t="s">
        <v>282</v>
      </c>
      <c r="J39" s="39" t="s">
        <v>414</v>
      </c>
      <c r="K39" s="39" t="s">
        <v>325</v>
      </c>
      <c r="L39" s="180">
        <v>4476.3622312500011</v>
      </c>
      <c r="M39" s="172">
        <v>5371.6346775000011</v>
      </c>
      <c r="N39" s="242">
        <v>0.25</v>
      </c>
      <c r="O39" s="243">
        <v>3357.2716734375008</v>
      </c>
      <c r="P39" s="244">
        <v>0.38491721824654945</v>
      </c>
      <c r="Q39" s="525" t="e">
        <f>INDEX(#REF!,MATCH(E39,#REF!,0),1)</f>
        <v>#REF!</v>
      </c>
      <c r="R39" s="522"/>
      <c r="S39" s="180">
        <f t="shared" si="4"/>
        <v>4476.3622312500011</v>
      </c>
      <c r="T39" s="172">
        <f t="shared" si="5"/>
        <v>5371.6346775000011</v>
      </c>
      <c r="U39" s="602">
        <v>0.25</v>
      </c>
      <c r="V39" s="243">
        <f t="shared" si="6"/>
        <v>3357.2716734375008</v>
      </c>
      <c r="W39" s="244" t="e">
        <f t="shared" si="7"/>
        <v>#REF!</v>
      </c>
      <c r="Z39" s="1"/>
    </row>
    <row r="40" spans="2:26" ht="20.25" x14ac:dyDescent="0.25">
      <c r="B40" s="578" t="s">
        <v>261</v>
      </c>
      <c r="C40" s="73" t="s">
        <v>263</v>
      </c>
      <c r="D40" s="73"/>
      <c r="E40" s="589">
        <v>72794</v>
      </c>
      <c r="F40" s="590" t="s">
        <v>285</v>
      </c>
      <c r="G40" s="590" t="s">
        <v>441</v>
      </c>
      <c r="H40" s="101">
        <v>8.6999999999999993</v>
      </c>
      <c r="I40" s="39" t="s">
        <v>282</v>
      </c>
      <c r="J40" s="39" t="s">
        <v>415</v>
      </c>
      <c r="K40" s="39" t="s">
        <v>325</v>
      </c>
      <c r="L40" s="180">
        <v>4040.6900624999994</v>
      </c>
      <c r="M40" s="172">
        <v>4848.8280749999994</v>
      </c>
      <c r="N40" s="242">
        <v>0.25</v>
      </c>
      <c r="O40" s="243">
        <v>3030.5175468749994</v>
      </c>
      <c r="P40" s="244">
        <v>0.37870898148243087</v>
      </c>
      <c r="Q40" s="525" t="e">
        <f>INDEX(#REF!,MATCH(E40,#REF!,0),1)</f>
        <v>#REF!</v>
      </c>
      <c r="R40" s="522"/>
      <c r="S40" s="180">
        <f t="shared" si="4"/>
        <v>4040.6900624999994</v>
      </c>
      <c r="T40" s="172">
        <f t="shared" si="5"/>
        <v>4848.8280749999994</v>
      </c>
      <c r="U40" s="602">
        <v>0.25</v>
      </c>
      <c r="V40" s="243">
        <f t="shared" si="6"/>
        <v>3030.5175468749994</v>
      </c>
      <c r="W40" s="244" t="e">
        <f t="shared" si="7"/>
        <v>#REF!</v>
      </c>
      <c r="Z40" s="1"/>
    </row>
    <row r="41" spans="2:26" ht="21" thickBot="1" x14ac:dyDescent="0.3">
      <c r="B41" s="581" t="s">
        <v>261</v>
      </c>
      <c r="C41" s="582" t="s">
        <v>263</v>
      </c>
      <c r="D41" s="582"/>
      <c r="E41" s="591">
        <v>72795</v>
      </c>
      <c r="F41" s="592" t="s">
        <v>285</v>
      </c>
      <c r="G41" s="592" t="s">
        <v>442</v>
      </c>
      <c r="H41" s="583">
        <v>8.6</v>
      </c>
      <c r="I41" s="40" t="s">
        <v>282</v>
      </c>
      <c r="J41" s="40" t="s">
        <v>408</v>
      </c>
      <c r="K41" s="40" t="s">
        <v>325</v>
      </c>
      <c r="L41" s="182">
        <v>3945.8805750000001</v>
      </c>
      <c r="M41" s="177">
        <v>4735.0566900000003</v>
      </c>
      <c r="N41" s="242">
        <v>0.25</v>
      </c>
      <c r="O41" s="243">
        <v>2959.4104312500003</v>
      </c>
      <c r="P41" s="244">
        <v>0.37205961237745322</v>
      </c>
      <c r="Q41" s="525" t="e">
        <f>INDEX(#REF!,MATCH(E41,#REF!,0),1)</f>
        <v>#REF!</v>
      </c>
      <c r="R41" s="522"/>
      <c r="S41" s="180">
        <f t="shared" si="4"/>
        <v>3945.8805750000001</v>
      </c>
      <c r="T41" s="172">
        <f t="shared" si="5"/>
        <v>4735.0566900000003</v>
      </c>
      <c r="U41" s="602">
        <v>0.25</v>
      </c>
      <c r="V41" s="243">
        <f t="shared" si="6"/>
        <v>2959.4104312500003</v>
      </c>
      <c r="W41" s="244" t="e">
        <f t="shared" si="7"/>
        <v>#REF!</v>
      </c>
      <c r="Z41" s="1"/>
    </row>
    <row r="42" spans="2:26" ht="20.25" x14ac:dyDescent="0.25">
      <c r="B42" s="584" t="s">
        <v>261</v>
      </c>
      <c r="C42" s="585" t="s">
        <v>263</v>
      </c>
      <c r="D42" s="585"/>
      <c r="E42" s="586">
        <v>72796</v>
      </c>
      <c r="F42" s="587" t="s">
        <v>286</v>
      </c>
      <c r="G42" s="587" t="s">
        <v>443</v>
      </c>
      <c r="H42" s="588">
        <v>12.48</v>
      </c>
      <c r="I42" s="42" t="s">
        <v>282</v>
      </c>
      <c r="J42" s="42" t="s">
        <v>417</v>
      </c>
      <c r="K42" s="42" t="s">
        <v>325</v>
      </c>
      <c r="L42" s="181">
        <v>7744.3466099999996</v>
      </c>
      <c r="M42" s="176">
        <v>9293.2159319999992</v>
      </c>
      <c r="N42" s="242">
        <v>0.25</v>
      </c>
      <c r="O42" s="243">
        <v>5808.2599574999995</v>
      </c>
      <c r="P42" s="244">
        <v>0.30697187635303935</v>
      </c>
      <c r="Q42" s="525" t="e">
        <f>INDEX(#REF!,MATCH(E42,#REF!,0),1)</f>
        <v>#REF!</v>
      </c>
      <c r="R42" s="522"/>
      <c r="S42" s="180">
        <f t="shared" si="4"/>
        <v>7744.3466099999996</v>
      </c>
      <c r="T42" s="172">
        <f t="shared" si="5"/>
        <v>9293.2159319999992</v>
      </c>
      <c r="U42" s="602">
        <v>0.25</v>
      </c>
      <c r="V42" s="243">
        <f t="shared" si="6"/>
        <v>5808.2599574999995</v>
      </c>
      <c r="W42" s="244" t="e">
        <f t="shared" si="7"/>
        <v>#REF!</v>
      </c>
      <c r="Z42" s="1"/>
    </row>
    <row r="43" spans="2:26" ht="20.25" x14ac:dyDescent="0.25">
      <c r="B43" s="578" t="s">
        <v>261</v>
      </c>
      <c r="C43" s="73" t="s">
        <v>263</v>
      </c>
      <c r="D43" s="73"/>
      <c r="E43" s="589">
        <v>72797</v>
      </c>
      <c r="F43" s="590" t="s">
        <v>286</v>
      </c>
      <c r="G43" s="590" t="s">
        <v>444</v>
      </c>
      <c r="H43" s="101">
        <v>11.7</v>
      </c>
      <c r="I43" s="39" t="s">
        <v>282</v>
      </c>
      <c r="J43" s="39" t="s">
        <v>406</v>
      </c>
      <c r="K43" s="39" t="s">
        <v>325</v>
      </c>
      <c r="L43" s="180">
        <v>6475.2371775000001</v>
      </c>
      <c r="M43" s="172">
        <v>7770.2846129999998</v>
      </c>
      <c r="N43" s="242">
        <v>0.25</v>
      </c>
      <c r="O43" s="243">
        <v>4856.4278831250003</v>
      </c>
      <c r="P43" s="244">
        <v>0.30684821278545027</v>
      </c>
      <c r="Q43" s="525" t="e">
        <f>INDEX(#REF!,MATCH(E43,#REF!,0),1)</f>
        <v>#REF!</v>
      </c>
      <c r="R43" s="522"/>
      <c r="S43" s="180">
        <f t="shared" si="4"/>
        <v>6475.2371775000001</v>
      </c>
      <c r="T43" s="172">
        <f t="shared" si="5"/>
        <v>7770.2846129999998</v>
      </c>
      <c r="U43" s="602">
        <v>0.25</v>
      </c>
      <c r="V43" s="243">
        <f t="shared" si="6"/>
        <v>4856.4278831250003</v>
      </c>
      <c r="W43" s="244" t="e">
        <f t="shared" si="7"/>
        <v>#REF!</v>
      </c>
      <c r="Z43" s="1"/>
    </row>
    <row r="44" spans="2:26" ht="20.25" x14ac:dyDescent="0.25">
      <c r="B44" s="578" t="s">
        <v>261</v>
      </c>
      <c r="C44" s="73" t="s">
        <v>263</v>
      </c>
      <c r="D44" s="73"/>
      <c r="E44" s="589">
        <v>72798</v>
      </c>
      <c r="F44" s="590" t="s">
        <v>286</v>
      </c>
      <c r="G44" s="590" t="s">
        <v>445</v>
      </c>
      <c r="H44" s="101">
        <v>11.4</v>
      </c>
      <c r="I44" s="39" t="s">
        <v>282</v>
      </c>
      <c r="J44" s="39" t="s">
        <v>415</v>
      </c>
      <c r="K44" s="39" t="s">
        <v>325</v>
      </c>
      <c r="L44" s="180">
        <v>8257.5485265000007</v>
      </c>
      <c r="M44" s="172">
        <v>9909.0582317999997</v>
      </c>
      <c r="N44" s="242">
        <v>0.25</v>
      </c>
      <c r="O44" s="243">
        <v>6193.161394875</v>
      </c>
      <c r="P44" s="244">
        <v>0.30688603235515943</v>
      </c>
      <c r="Q44" s="525" t="e">
        <f>INDEX(#REF!,MATCH(E44,#REF!,0),1)</f>
        <v>#REF!</v>
      </c>
      <c r="R44" s="522"/>
      <c r="S44" s="180">
        <f t="shared" si="4"/>
        <v>8257.5485265000007</v>
      </c>
      <c r="T44" s="172">
        <f t="shared" si="5"/>
        <v>9909.0582317999997</v>
      </c>
      <c r="U44" s="602">
        <v>0.25</v>
      </c>
      <c r="V44" s="243">
        <f t="shared" si="6"/>
        <v>6193.161394875</v>
      </c>
      <c r="W44" s="244" t="e">
        <f t="shared" si="7"/>
        <v>#REF!</v>
      </c>
      <c r="Z44" s="1"/>
    </row>
    <row r="45" spans="2:26" ht="21" thickBot="1" x14ac:dyDescent="0.3">
      <c r="B45" s="579" t="s">
        <v>261</v>
      </c>
      <c r="C45" s="593" t="s">
        <v>263</v>
      </c>
      <c r="D45" s="593"/>
      <c r="E45" s="594">
        <v>72799</v>
      </c>
      <c r="F45" s="595" t="s">
        <v>286</v>
      </c>
      <c r="G45" s="595" t="s">
        <v>446</v>
      </c>
      <c r="H45" s="540">
        <v>10.62</v>
      </c>
      <c r="I45" s="83" t="s">
        <v>282</v>
      </c>
      <c r="J45" s="83" t="s">
        <v>409</v>
      </c>
      <c r="K45" s="83" t="s">
        <v>325</v>
      </c>
      <c r="L45" s="296">
        <v>9493.3090979999997</v>
      </c>
      <c r="M45" s="297">
        <v>11391.9709176</v>
      </c>
      <c r="N45" s="298">
        <v>0.25</v>
      </c>
      <c r="O45" s="299">
        <v>7119.9818235000002</v>
      </c>
      <c r="P45" s="273">
        <v>0.306848651816646</v>
      </c>
      <c r="Q45" s="527" t="e">
        <f>INDEX(#REF!,MATCH(E45,#REF!,0),1)</f>
        <v>#REF!</v>
      </c>
      <c r="R45" s="524"/>
      <c r="S45" s="296">
        <f t="shared" si="4"/>
        <v>9493.3090979999997</v>
      </c>
      <c r="T45" s="297">
        <f t="shared" si="5"/>
        <v>11391.9709176</v>
      </c>
      <c r="U45" s="603">
        <v>0.25</v>
      </c>
      <c r="V45" s="299">
        <f t="shared" si="6"/>
        <v>7119.9818235000002</v>
      </c>
      <c r="W45" s="273" t="e">
        <f t="shared" si="7"/>
        <v>#REF!</v>
      </c>
      <c r="Z45" s="1"/>
    </row>
    <row r="46" spans="2:26" ht="21" thickBot="1" x14ac:dyDescent="0.35">
      <c r="B46" s="574" t="s">
        <v>287</v>
      </c>
      <c r="C46" s="574"/>
      <c r="D46" s="574"/>
      <c r="E46" s="574"/>
      <c r="F46" s="568"/>
      <c r="G46" s="572"/>
      <c r="H46" s="573"/>
      <c r="I46" s="573"/>
      <c r="J46" s="573"/>
      <c r="K46" s="573"/>
      <c r="L46" s="573"/>
      <c r="M46" s="573"/>
      <c r="N46" s="573"/>
      <c r="O46" s="573"/>
      <c r="P46" s="573"/>
      <c r="Q46" s="573"/>
      <c r="R46" s="573"/>
      <c r="S46" s="573"/>
      <c r="T46" s="573"/>
      <c r="U46" s="573"/>
      <c r="V46" s="573"/>
      <c r="W46" s="573"/>
      <c r="Z46" s="1"/>
    </row>
    <row r="47" spans="2:26" ht="48" thickBot="1" x14ac:dyDescent="0.35">
      <c r="B47" s="551" t="s">
        <v>261</v>
      </c>
      <c r="C47" s="552" t="s">
        <v>263</v>
      </c>
      <c r="D47" s="552"/>
      <c r="E47" s="553">
        <v>72539</v>
      </c>
      <c r="F47" s="554" t="s">
        <v>288</v>
      </c>
      <c r="G47" s="555" t="s">
        <v>447</v>
      </c>
      <c r="H47" s="556">
        <v>2.8</v>
      </c>
      <c r="I47" s="557" t="s">
        <v>282</v>
      </c>
      <c r="J47" s="557" t="s">
        <v>419</v>
      </c>
      <c r="K47" s="558" t="s">
        <v>325</v>
      </c>
      <c r="L47" s="529">
        <v>2078.2125000000001</v>
      </c>
      <c r="M47" s="559">
        <v>2493.855</v>
      </c>
      <c r="N47" s="598">
        <v>0.25</v>
      </c>
      <c r="O47" s="560">
        <v>1558.6593750000002</v>
      </c>
      <c r="P47" s="561">
        <v>0.26956458976163417</v>
      </c>
      <c r="Q47" s="562" t="e">
        <f>INDEX(#REF!,MATCH(E47,#REF!,0),1)</f>
        <v>#REF!</v>
      </c>
      <c r="R47" s="563"/>
      <c r="S47" s="529">
        <f>L47*R47+L47</f>
        <v>2078.2125000000001</v>
      </c>
      <c r="T47" s="559">
        <f>S47*1.2</f>
        <v>2493.855</v>
      </c>
      <c r="U47" s="604">
        <v>0.25</v>
      </c>
      <c r="V47" s="560">
        <f>(1-U47)*S47</f>
        <v>1558.6593750000002</v>
      </c>
      <c r="W47" s="561" t="e">
        <f>(V47-Q47)/V47</f>
        <v>#REF!</v>
      </c>
      <c r="X47" s="80" t="s">
        <v>607</v>
      </c>
      <c r="Z47" s="1"/>
    </row>
    <row r="48" spans="2:26" ht="21" thickBot="1" x14ac:dyDescent="0.35">
      <c r="B48" s="574" t="s">
        <v>289</v>
      </c>
      <c r="C48" s="574"/>
      <c r="D48" s="574"/>
      <c r="E48" s="574"/>
      <c r="F48" s="568"/>
      <c r="G48" s="572"/>
      <c r="H48" s="573"/>
      <c r="I48" s="573"/>
      <c r="J48" s="573"/>
      <c r="K48" s="573"/>
      <c r="L48" s="573"/>
      <c r="M48" s="573"/>
      <c r="N48" s="573"/>
      <c r="O48" s="573"/>
      <c r="P48" s="573"/>
      <c r="Q48" s="573"/>
      <c r="R48" s="573"/>
      <c r="S48" s="573"/>
      <c r="T48" s="573"/>
      <c r="U48" s="573"/>
      <c r="V48" s="573"/>
      <c r="W48" s="573"/>
      <c r="Z48" s="1"/>
    </row>
    <row r="49" spans="2:26" ht="20.25" x14ac:dyDescent="0.3">
      <c r="B49" s="564" t="s">
        <v>259</v>
      </c>
      <c r="C49" s="547" t="s">
        <v>263</v>
      </c>
      <c r="D49" s="547"/>
      <c r="E49" s="36">
        <v>72556</v>
      </c>
      <c r="F49" s="548" t="s">
        <v>290</v>
      </c>
      <c r="G49" s="35" t="s">
        <v>451</v>
      </c>
      <c r="H49" s="546">
        <v>0.88</v>
      </c>
      <c r="I49" s="549" t="s">
        <v>276</v>
      </c>
      <c r="J49" s="565" t="s">
        <v>450</v>
      </c>
      <c r="K49" s="566" t="s">
        <v>325</v>
      </c>
      <c r="L49" s="541">
        <v>597.62305777777806</v>
      </c>
      <c r="M49" s="542">
        <v>717.14766933333362</v>
      </c>
      <c r="N49" s="599">
        <v>0.25</v>
      </c>
      <c r="O49" s="543">
        <v>448.21729333333354</v>
      </c>
      <c r="P49" s="567">
        <v>0.14010457487331257</v>
      </c>
      <c r="Q49" s="544" t="e">
        <f>INDEX(#REF!,MATCH(E49,#REF!,0),1)</f>
        <v>#REF!</v>
      </c>
      <c r="R49" s="545"/>
      <c r="S49" s="541">
        <f t="shared" ref="S49:S54" si="8">L49*R49+L49</f>
        <v>597.62305777777806</v>
      </c>
      <c r="T49" s="542">
        <v>717.14766933333362</v>
      </c>
      <c r="U49" s="605">
        <v>0.25</v>
      </c>
      <c r="V49" s="543">
        <f t="shared" ref="V49:V54" si="9">(1-U49)*S49</f>
        <v>448.21729333333354</v>
      </c>
      <c r="W49" s="567" t="e">
        <f t="shared" ref="W49:W54" si="10">(V49-Q49)/V49</f>
        <v>#REF!</v>
      </c>
      <c r="X49" s="80" t="s">
        <v>607</v>
      </c>
      <c r="Z49" s="1"/>
    </row>
    <row r="50" spans="2:26" ht="20.25" x14ac:dyDescent="0.3">
      <c r="B50" s="106" t="s">
        <v>259</v>
      </c>
      <c r="C50" s="147" t="s">
        <v>263</v>
      </c>
      <c r="D50" s="147"/>
      <c r="E50" s="39">
        <v>72559</v>
      </c>
      <c r="F50" s="49" t="s">
        <v>291</v>
      </c>
      <c r="G50" s="38" t="s">
        <v>452</v>
      </c>
      <c r="H50" s="101">
        <v>1.84</v>
      </c>
      <c r="I50" s="110" t="s">
        <v>276</v>
      </c>
      <c r="J50" s="112" t="s">
        <v>450</v>
      </c>
      <c r="K50" s="528" t="s">
        <v>325</v>
      </c>
      <c r="L50" s="530">
        <v>862.57600000000014</v>
      </c>
      <c r="M50" s="531">
        <v>1035.0912000000001</v>
      </c>
      <c r="N50" s="600">
        <v>0.25</v>
      </c>
      <c r="O50" s="532">
        <v>646.93200000000013</v>
      </c>
      <c r="P50" s="535">
        <v>0.50728979243568117</v>
      </c>
      <c r="Q50" s="533" t="e">
        <f>INDEX(#REF!,MATCH(E50,#REF!,0),1)</f>
        <v>#REF!</v>
      </c>
      <c r="R50" s="534"/>
      <c r="S50" s="530">
        <f t="shared" si="8"/>
        <v>862.57600000000014</v>
      </c>
      <c r="T50" s="531">
        <v>1035.0912000000001</v>
      </c>
      <c r="U50" s="606">
        <v>0.25</v>
      </c>
      <c r="V50" s="532">
        <f t="shared" si="9"/>
        <v>646.93200000000013</v>
      </c>
      <c r="W50" s="535" t="e">
        <f t="shared" si="10"/>
        <v>#REF!</v>
      </c>
      <c r="X50" s="80" t="s">
        <v>607</v>
      </c>
      <c r="Z50" s="1"/>
    </row>
    <row r="51" spans="2:26" ht="20.25" x14ac:dyDescent="0.3">
      <c r="B51" s="106" t="s">
        <v>259</v>
      </c>
      <c r="C51" s="147" t="s">
        <v>263</v>
      </c>
      <c r="D51" s="147"/>
      <c r="E51" s="39">
        <v>72551</v>
      </c>
      <c r="F51" s="49" t="s">
        <v>292</v>
      </c>
      <c r="G51" s="38" t="s">
        <v>453</v>
      </c>
      <c r="H51" s="101">
        <v>1</v>
      </c>
      <c r="I51" s="110" t="s">
        <v>282</v>
      </c>
      <c r="J51" s="112" t="s">
        <v>448</v>
      </c>
      <c r="K51" s="528" t="s">
        <v>325</v>
      </c>
      <c r="L51" s="530">
        <v>625.70444444444456</v>
      </c>
      <c r="M51" s="531">
        <v>750.84533333333343</v>
      </c>
      <c r="N51" s="600">
        <v>0.25</v>
      </c>
      <c r="O51" s="532">
        <v>469.27833333333342</v>
      </c>
      <c r="P51" s="535">
        <v>0.44951645611879248</v>
      </c>
      <c r="Q51" s="533" t="e">
        <f>INDEX(#REF!,MATCH(E51,#REF!,0),1)</f>
        <v>#REF!</v>
      </c>
      <c r="R51" s="534"/>
      <c r="S51" s="530">
        <f t="shared" si="8"/>
        <v>625.70444444444456</v>
      </c>
      <c r="T51" s="531">
        <v>750.84533333333343</v>
      </c>
      <c r="U51" s="606">
        <v>0.25</v>
      </c>
      <c r="V51" s="532">
        <f t="shared" si="9"/>
        <v>469.27833333333342</v>
      </c>
      <c r="W51" s="535" t="e">
        <f t="shared" si="10"/>
        <v>#REF!</v>
      </c>
      <c r="X51" s="80" t="s">
        <v>607</v>
      </c>
      <c r="Z51" s="1"/>
    </row>
    <row r="52" spans="2:26" ht="20.25" x14ac:dyDescent="0.3">
      <c r="B52" s="106" t="s">
        <v>259</v>
      </c>
      <c r="C52" s="147" t="s">
        <v>263</v>
      </c>
      <c r="D52" s="147"/>
      <c r="E52" s="39">
        <v>72552</v>
      </c>
      <c r="F52" s="49" t="s">
        <v>293</v>
      </c>
      <c r="G52" s="38" t="s">
        <v>454</v>
      </c>
      <c r="H52" s="101">
        <v>0.3</v>
      </c>
      <c r="I52" s="110" t="s">
        <v>282</v>
      </c>
      <c r="J52" s="112" t="s">
        <v>448</v>
      </c>
      <c r="K52" s="528" t="s">
        <v>325</v>
      </c>
      <c r="L52" s="530">
        <v>851.64444444444462</v>
      </c>
      <c r="M52" s="531">
        <v>1021.9733333333335</v>
      </c>
      <c r="N52" s="600">
        <v>0.25</v>
      </c>
      <c r="O52" s="532">
        <v>638.73333333333346</v>
      </c>
      <c r="P52" s="535">
        <v>0.24329923807535767</v>
      </c>
      <c r="Q52" s="533" t="e">
        <f>INDEX(#REF!,MATCH(E52,#REF!,0),1)</f>
        <v>#REF!</v>
      </c>
      <c r="R52" s="534"/>
      <c r="S52" s="530">
        <f t="shared" si="8"/>
        <v>851.64444444444462</v>
      </c>
      <c r="T52" s="531">
        <f>S52*1.2</f>
        <v>1021.9733333333335</v>
      </c>
      <c r="U52" s="606">
        <v>0.25</v>
      </c>
      <c r="V52" s="532">
        <f t="shared" si="9"/>
        <v>638.73333333333346</v>
      </c>
      <c r="W52" s="535" t="e">
        <f t="shared" si="10"/>
        <v>#REF!</v>
      </c>
      <c r="X52" s="80" t="s">
        <v>607</v>
      </c>
      <c r="Z52" s="1"/>
    </row>
    <row r="53" spans="2:26" ht="20.25" x14ac:dyDescent="0.3">
      <c r="B53" s="106" t="s">
        <v>259</v>
      </c>
      <c r="C53" s="147" t="s">
        <v>263</v>
      </c>
      <c r="D53" s="147"/>
      <c r="E53" s="39">
        <v>72553</v>
      </c>
      <c r="F53" s="49" t="s">
        <v>294</v>
      </c>
      <c r="G53" s="38" t="s">
        <v>455</v>
      </c>
      <c r="H53" s="101">
        <v>0.3</v>
      </c>
      <c r="I53" s="110" t="s">
        <v>282</v>
      </c>
      <c r="J53" s="112" t="s">
        <v>449</v>
      </c>
      <c r="K53" s="528" t="s">
        <v>325</v>
      </c>
      <c r="L53" s="530">
        <v>2546.9888888888891</v>
      </c>
      <c r="M53" s="531">
        <v>3056.3866666666668</v>
      </c>
      <c r="N53" s="600">
        <v>0.25</v>
      </c>
      <c r="O53" s="532">
        <v>1910.2416666666668</v>
      </c>
      <c r="P53" s="535">
        <v>0.20167169075466024</v>
      </c>
      <c r="Q53" s="533" t="e">
        <f>INDEX(#REF!,MATCH(E53,#REF!,0),1)</f>
        <v>#REF!</v>
      </c>
      <c r="R53" s="534"/>
      <c r="S53" s="530">
        <f t="shared" si="8"/>
        <v>2546.9888888888891</v>
      </c>
      <c r="T53" s="531">
        <f>S53*1.2</f>
        <v>3056.3866666666668</v>
      </c>
      <c r="U53" s="606">
        <v>0.25</v>
      </c>
      <c r="V53" s="532">
        <f t="shared" si="9"/>
        <v>1910.2416666666668</v>
      </c>
      <c r="W53" s="535" t="e">
        <f t="shared" si="10"/>
        <v>#REF!</v>
      </c>
      <c r="X53" s="80" t="s">
        <v>607</v>
      </c>
      <c r="Z53" s="1"/>
    </row>
    <row r="54" spans="2:26" ht="20.25" x14ac:dyDescent="0.3">
      <c r="B54" s="106" t="s">
        <v>259</v>
      </c>
      <c r="C54" s="147" t="s">
        <v>263</v>
      </c>
      <c r="D54" s="147"/>
      <c r="E54" s="39">
        <v>72550</v>
      </c>
      <c r="F54" s="49" t="s">
        <v>294</v>
      </c>
      <c r="G54" s="38" t="s">
        <v>456</v>
      </c>
      <c r="H54" s="101">
        <v>0.4</v>
      </c>
      <c r="I54" s="110" t="s">
        <v>282</v>
      </c>
      <c r="J54" s="112" t="s">
        <v>449</v>
      </c>
      <c r="K54" s="528" t="s">
        <v>325</v>
      </c>
      <c r="L54" s="530">
        <v>1878.0666666666666</v>
      </c>
      <c r="M54" s="531">
        <v>2253.6799999999998</v>
      </c>
      <c r="N54" s="600">
        <v>0.25</v>
      </c>
      <c r="O54" s="532">
        <v>1408.55</v>
      </c>
      <c r="P54" s="535">
        <v>0.10072769869724177</v>
      </c>
      <c r="Q54" s="533" t="e">
        <f>INDEX(#REF!,MATCH(E54,#REF!,0),1)</f>
        <v>#REF!</v>
      </c>
      <c r="R54" s="534"/>
      <c r="S54" s="530">
        <f t="shared" si="8"/>
        <v>1878.0666666666666</v>
      </c>
      <c r="T54" s="531">
        <f>S54*1.2</f>
        <v>2253.6799999999998</v>
      </c>
      <c r="U54" s="606">
        <v>0.25</v>
      </c>
      <c r="V54" s="532">
        <f t="shared" si="9"/>
        <v>1408.55</v>
      </c>
      <c r="W54" s="535" t="e">
        <f t="shared" si="10"/>
        <v>#REF!</v>
      </c>
      <c r="X54" s="80" t="s">
        <v>607</v>
      </c>
      <c r="Z54" s="1"/>
    </row>
    <row r="56" spans="2:26" ht="27" x14ac:dyDescent="0.35">
      <c r="C56" s="119" t="s">
        <v>472</v>
      </c>
      <c r="D56" s="119"/>
      <c r="E56" s="119"/>
      <c r="F56" s="51"/>
      <c r="G56" s="14"/>
      <c r="H56" s="52"/>
      <c r="J56" s="2"/>
      <c r="K56" s="2"/>
      <c r="Q56" s="4"/>
    </row>
    <row r="57" spans="2:26" ht="20.25" x14ac:dyDescent="0.3">
      <c r="C57" s="141" t="s">
        <v>261</v>
      </c>
      <c r="D57" s="141"/>
      <c r="E57" s="140" t="s">
        <v>295</v>
      </c>
      <c r="F57" s="107"/>
      <c r="G57" s="108"/>
    </row>
    <row r="59" spans="2:26" ht="23.25" x14ac:dyDescent="0.35">
      <c r="C59" s="114" t="s">
        <v>259</v>
      </c>
      <c r="D59" s="114"/>
      <c r="E59" s="61" t="s">
        <v>296</v>
      </c>
      <c r="F59" s="8"/>
    </row>
  </sheetData>
  <autoFilter ref="B5:P54"/>
  <mergeCells count="2">
    <mergeCell ref="B2:F2"/>
    <mergeCell ref="E4:I4"/>
  </mergeCells>
  <phoneticPr fontId="88" type="noConversion"/>
  <conditionalFormatting sqref="P8 X49:X54 W8">
    <cfRule type="cellIs" dxfId="34" priority="3" operator="lessThan">
      <formula>0.2</formula>
    </cfRule>
  </conditionalFormatting>
  <conditionalFormatting sqref="P9:P10 P12:P17 P19:P45 P47 P49:P54 W9:W10 W12:W17 W19:W45 W47 W49:W54">
    <cfRule type="cellIs" dxfId="33" priority="2" operator="lessThan">
      <formula>0.2</formula>
    </cfRule>
  </conditionalFormatting>
  <conditionalFormatting sqref="X47">
    <cfRule type="cellIs" dxfId="32" priority="1" operator="lessThan">
      <formula>0.2</formula>
    </cfRule>
  </conditionalFormatting>
  <pageMargins left="0.26" right="0.2" top="0.31" bottom="0.23" header="0.17" footer="0.17"/>
  <pageSetup paperSize="9" scale="4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9"/>
  <sheetViews>
    <sheetView view="pageBreakPreview" topLeftCell="A21" zoomScale="50" zoomScaleNormal="70" zoomScaleSheetLayoutView="50" zoomScalePageLayoutView="50" workbookViewId="0">
      <selection activeCell="G9" sqref="G9"/>
    </sheetView>
  </sheetViews>
  <sheetFormatPr defaultColWidth="10.42578125" defaultRowHeight="11.25" x14ac:dyDescent="0.2"/>
  <cols>
    <col min="1" max="1" width="13.5703125" style="680" customWidth="1"/>
    <col min="2" max="2" width="17.5703125" style="680" bestFit="1" customWidth="1"/>
    <col min="3" max="3" width="36.5703125" style="680" customWidth="1"/>
    <col min="4" max="4" width="13.140625" style="680" customWidth="1"/>
    <col min="5" max="5" width="16.5703125" style="679" customWidth="1"/>
    <col min="6" max="6" width="14.85546875" style="679" customWidth="1"/>
    <col min="7" max="7" width="13.5703125" style="679" customWidth="1"/>
    <col min="8" max="8" width="14" style="679" bestFit="1" customWidth="1"/>
    <col min="9" max="9" width="12.7109375" style="679" bestFit="1" customWidth="1"/>
    <col min="10" max="10" width="14" style="679" bestFit="1" customWidth="1"/>
    <col min="11" max="11" width="12.7109375" style="679" bestFit="1" customWidth="1"/>
    <col min="12" max="12" width="14" style="679" bestFit="1" customWidth="1"/>
    <col min="13" max="13" width="12.7109375" style="679" bestFit="1" customWidth="1"/>
    <col min="14" max="14" width="14" style="679" bestFit="1" customWidth="1"/>
    <col min="15" max="15" width="12.7109375" style="679" bestFit="1" customWidth="1"/>
    <col min="16" max="16" width="14" style="679" bestFit="1" customWidth="1"/>
    <col min="17" max="17" width="12" style="679" bestFit="1" customWidth="1"/>
    <col min="18" max="18" width="13.7109375" style="679" bestFit="1" customWidth="1"/>
    <col min="19" max="19" width="12" style="679" bestFit="1" customWidth="1"/>
    <col min="20" max="20" width="13.7109375" style="679" bestFit="1" customWidth="1"/>
    <col min="21" max="21" width="12" style="680" customWidth="1"/>
    <col min="22" max="22" width="10.42578125" style="679"/>
    <col min="23" max="16384" width="10.42578125" style="680"/>
  </cols>
  <sheetData>
    <row r="1" spans="1:29" ht="31.5" customHeight="1" x14ac:dyDescent="0.2">
      <c r="A1" s="1073" t="s">
        <v>1746</v>
      </c>
      <c r="B1" s="1073"/>
      <c r="C1" s="1073"/>
      <c r="D1" s="1073"/>
      <c r="E1" s="1073"/>
      <c r="F1" s="1073"/>
      <c r="G1" s="1073"/>
      <c r="H1" s="1073"/>
      <c r="I1" s="1073"/>
      <c r="J1" s="1073"/>
      <c r="K1" s="1073"/>
      <c r="L1" s="1073"/>
      <c r="M1" s="1073"/>
      <c r="N1" s="1073"/>
      <c r="O1" s="1073"/>
      <c r="P1" s="1073"/>
      <c r="Q1" s="1073"/>
      <c r="R1" s="1073"/>
      <c r="S1" s="1073"/>
      <c r="T1" s="1073"/>
      <c r="U1" s="1073"/>
    </row>
    <row r="2" spans="1:29" s="1" customFormat="1" ht="89.1" customHeight="1" x14ac:dyDescent="0.35">
      <c r="A2" s="1074" t="s">
        <v>1736</v>
      </c>
      <c r="B2" s="1075"/>
      <c r="C2" s="1075"/>
      <c r="E2" s="51"/>
      <c r="F2" s="14"/>
      <c r="G2" s="1076"/>
      <c r="H2" s="1076"/>
      <c r="I2" s="1076"/>
      <c r="J2" s="1076"/>
      <c r="K2" s="1076"/>
      <c r="L2" s="1076"/>
      <c r="M2" s="1076"/>
      <c r="N2" s="678"/>
      <c r="O2" s="678"/>
      <c r="P2" s="678"/>
    </row>
    <row r="3" spans="1:29" ht="24.6" customHeight="1" x14ac:dyDescent="0.2">
      <c r="A3" s="1066" t="s">
        <v>1750</v>
      </c>
      <c r="B3" s="1066"/>
      <c r="C3" s="1066"/>
      <c r="D3" s="725"/>
      <c r="E3" s="726"/>
      <c r="F3" s="727"/>
      <c r="G3" s="727"/>
      <c r="H3" s="727"/>
      <c r="I3" s="727"/>
      <c r="J3" s="727"/>
      <c r="K3" s="727"/>
      <c r="L3" s="727"/>
      <c r="M3" s="727"/>
      <c r="O3" s="727"/>
      <c r="Q3" s="728"/>
      <c r="R3" s="728"/>
      <c r="S3" s="1072" t="s">
        <v>1749</v>
      </c>
      <c r="T3" s="1072"/>
      <c r="U3" s="1072"/>
    </row>
    <row r="5" spans="1:29" ht="75" x14ac:dyDescent="0.2">
      <c r="A5" s="729" t="s">
        <v>106</v>
      </c>
      <c r="B5" s="730" t="s">
        <v>0</v>
      </c>
      <c r="C5" s="729" t="s">
        <v>1677</v>
      </c>
      <c r="D5" s="729" t="s">
        <v>400</v>
      </c>
      <c r="E5" s="731" t="s">
        <v>1748</v>
      </c>
      <c r="F5" s="732" t="s">
        <v>1747</v>
      </c>
      <c r="G5" s="731" t="s">
        <v>1748</v>
      </c>
      <c r="H5" s="732" t="s">
        <v>1747</v>
      </c>
      <c r="I5" s="731" t="s">
        <v>1748</v>
      </c>
      <c r="J5" s="732" t="s">
        <v>1747</v>
      </c>
      <c r="K5" s="731" t="s">
        <v>1748</v>
      </c>
      <c r="L5" s="732" t="s">
        <v>1747</v>
      </c>
      <c r="M5" s="731" t="s">
        <v>1748</v>
      </c>
      <c r="N5" s="732" t="s">
        <v>1747</v>
      </c>
      <c r="O5" s="731" t="s">
        <v>1748</v>
      </c>
      <c r="P5" s="732" t="s">
        <v>1747</v>
      </c>
      <c r="Q5" s="731" t="s">
        <v>1748</v>
      </c>
      <c r="R5" s="732" t="s">
        <v>1747</v>
      </c>
      <c r="S5" s="733" t="s">
        <v>1748</v>
      </c>
      <c r="T5" s="732" t="s">
        <v>1747</v>
      </c>
      <c r="U5" s="734" t="s">
        <v>1678</v>
      </c>
    </row>
    <row r="6" spans="1:29" ht="18.75" x14ac:dyDescent="0.2">
      <c r="A6" s="735"/>
      <c r="B6" s="736"/>
      <c r="C6" s="735"/>
      <c r="D6" s="735"/>
      <c r="E6" s="1078" t="s">
        <v>1679</v>
      </c>
      <c r="F6" s="1079"/>
      <c r="G6" s="1080" t="s">
        <v>1680</v>
      </c>
      <c r="H6" s="1081"/>
      <c r="I6" s="1080" t="s">
        <v>1681</v>
      </c>
      <c r="J6" s="1081"/>
      <c r="K6" s="1080" t="s">
        <v>1682</v>
      </c>
      <c r="L6" s="1081"/>
      <c r="M6" s="1080" t="s">
        <v>1683</v>
      </c>
      <c r="N6" s="1081"/>
      <c r="O6" s="1080" t="s">
        <v>1684</v>
      </c>
      <c r="P6" s="1081"/>
      <c r="Q6" s="1080" t="s">
        <v>1685</v>
      </c>
      <c r="R6" s="1081"/>
      <c r="S6" s="1080" t="s">
        <v>1686</v>
      </c>
      <c r="T6" s="1081"/>
      <c r="U6" s="737" t="s">
        <v>1687</v>
      </c>
    </row>
    <row r="7" spans="1:29" ht="16.5" customHeight="1" x14ac:dyDescent="0.3">
      <c r="A7" s="1082" t="s">
        <v>1737</v>
      </c>
      <c r="B7" s="1083"/>
      <c r="C7" s="1084"/>
      <c r="D7" s="738"/>
      <c r="E7" s="739"/>
      <c r="F7" s="740"/>
      <c r="G7" s="740"/>
      <c r="H7" s="741"/>
      <c r="I7" s="741"/>
      <c r="J7" s="741"/>
      <c r="K7" s="741"/>
      <c r="L7" s="741"/>
      <c r="M7" s="741"/>
      <c r="N7" s="741"/>
      <c r="O7" s="741"/>
      <c r="P7" s="741"/>
      <c r="Q7" s="741"/>
      <c r="R7" s="741"/>
      <c r="S7" s="741"/>
      <c r="T7" s="741"/>
      <c r="U7" s="742"/>
    </row>
    <row r="8" spans="1:29" ht="39" customHeight="1" x14ac:dyDescent="0.3">
      <c r="A8" s="797">
        <v>72495</v>
      </c>
      <c r="B8" s="798" t="s">
        <v>1738</v>
      </c>
      <c r="C8" s="743" t="s">
        <v>1739</v>
      </c>
      <c r="D8" s="744">
        <v>24</v>
      </c>
      <c r="E8" s="745">
        <v>5788.5666666666666</v>
      </c>
      <c r="F8" s="746">
        <v>6946.28</v>
      </c>
      <c r="G8" s="747"/>
      <c r="H8" s="748"/>
      <c r="I8" s="747"/>
      <c r="J8" s="748"/>
      <c r="K8" s="747"/>
      <c r="L8" s="748"/>
      <c r="M8" s="747"/>
      <c r="N8" s="748"/>
      <c r="O8" s="747"/>
      <c r="P8" s="748"/>
      <c r="Q8" s="747"/>
      <c r="R8" s="748"/>
      <c r="S8" s="747"/>
      <c r="T8" s="748"/>
      <c r="U8" s="749"/>
      <c r="W8" s="679"/>
      <c r="X8" s="679"/>
      <c r="Y8" s="679"/>
      <c r="Z8" s="679"/>
      <c r="AA8" s="679"/>
      <c r="AB8" s="679"/>
      <c r="AC8" s="679"/>
    </row>
    <row r="9" spans="1:29" ht="39" customHeight="1" x14ac:dyDescent="0.3">
      <c r="A9" s="799">
        <v>72576</v>
      </c>
      <c r="B9" s="800" t="s">
        <v>1738</v>
      </c>
      <c r="C9" s="750" t="s">
        <v>1740</v>
      </c>
      <c r="D9" s="751">
        <v>24</v>
      </c>
      <c r="E9" s="752"/>
      <c r="F9" s="753"/>
      <c r="G9" s="754">
        <v>5994.291666666667</v>
      </c>
      <c r="H9" s="755">
        <v>7193.15</v>
      </c>
      <c r="I9" s="754">
        <v>6282.291666666667</v>
      </c>
      <c r="J9" s="755">
        <v>7538.75</v>
      </c>
      <c r="K9" s="754">
        <v>6570.2916666666661</v>
      </c>
      <c r="L9" s="755">
        <v>7884.3499999999995</v>
      </c>
      <c r="M9" s="754">
        <v>6930.291666666667</v>
      </c>
      <c r="N9" s="755">
        <v>8316.35</v>
      </c>
      <c r="O9" s="754">
        <v>7650.2916666666661</v>
      </c>
      <c r="P9" s="755">
        <v>9180.3499999999985</v>
      </c>
      <c r="Q9" s="754">
        <v>8370.2916666666661</v>
      </c>
      <c r="R9" s="755">
        <v>10044.349999999999</v>
      </c>
      <c r="S9" s="754">
        <v>9090.2916666666661</v>
      </c>
      <c r="T9" s="755">
        <v>10908.349999999999</v>
      </c>
      <c r="U9" s="756" t="s">
        <v>1678</v>
      </c>
      <c r="W9" s="679"/>
      <c r="X9" s="679"/>
      <c r="Y9" s="679"/>
      <c r="Z9" s="679"/>
      <c r="AA9" s="679"/>
      <c r="AB9" s="679"/>
      <c r="AC9" s="679"/>
    </row>
    <row r="10" spans="1:29" ht="8.1" customHeight="1" x14ac:dyDescent="0.2">
      <c r="A10" s="794"/>
      <c r="B10" s="787"/>
      <c r="C10" s="795"/>
      <c r="D10" s="704"/>
      <c r="E10" s="705"/>
      <c r="F10" s="706"/>
      <c r="G10" s="705"/>
      <c r="H10" s="706"/>
      <c r="I10" s="704"/>
      <c r="J10" s="707"/>
      <c r="K10" s="708"/>
      <c r="L10" s="707"/>
      <c r="M10" s="708"/>
      <c r="N10" s="707"/>
      <c r="O10" s="708"/>
      <c r="P10" s="707"/>
      <c r="Q10" s="709"/>
      <c r="R10" s="709"/>
      <c r="S10" s="709"/>
      <c r="T10" s="709"/>
      <c r="U10" s="757"/>
      <c r="V10" s="680"/>
    </row>
    <row r="11" spans="1:29" ht="39" customHeight="1" x14ac:dyDescent="0.3">
      <c r="A11" s="797">
        <v>72577</v>
      </c>
      <c r="B11" s="798" t="s">
        <v>1741</v>
      </c>
      <c r="C11" s="743" t="s">
        <v>1742</v>
      </c>
      <c r="D11" s="744">
        <v>24</v>
      </c>
      <c r="E11" s="745">
        <v>6030</v>
      </c>
      <c r="F11" s="746">
        <v>7236</v>
      </c>
      <c r="G11" s="747"/>
      <c r="H11" s="748"/>
      <c r="I11" s="747"/>
      <c r="J11" s="748"/>
      <c r="K11" s="747"/>
      <c r="L11" s="748"/>
      <c r="M11" s="747"/>
      <c r="N11" s="748"/>
      <c r="O11" s="747"/>
      <c r="P11" s="748"/>
      <c r="Q11" s="747"/>
      <c r="R11" s="748"/>
      <c r="S11" s="747"/>
      <c r="T11" s="748"/>
      <c r="U11" s="749"/>
      <c r="W11" s="679"/>
      <c r="X11" s="679"/>
      <c r="Y11" s="679"/>
      <c r="Z11" s="679"/>
      <c r="AA11" s="679"/>
      <c r="AB11" s="679"/>
      <c r="AC11" s="679"/>
    </row>
    <row r="12" spans="1:29" ht="39" customHeight="1" thickBot="1" x14ac:dyDescent="0.35">
      <c r="A12" s="803">
        <v>72578</v>
      </c>
      <c r="B12" s="804" t="s">
        <v>1741</v>
      </c>
      <c r="C12" s="805" t="s">
        <v>1743</v>
      </c>
      <c r="D12" s="806">
        <v>24</v>
      </c>
      <c r="E12" s="807"/>
      <c r="F12" s="808"/>
      <c r="G12" s="809">
        <v>6235.7083333333339</v>
      </c>
      <c r="H12" s="810">
        <v>7482.85</v>
      </c>
      <c r="I12" s="809">
        <v>6523.7083333333339</v>
      </c>
      <c r="J12" s="810">
        <v>7828.4500000000007</v>
      </c>
      <c r="K12" s="809">
        <v>6811.7083333333339</v>
      </c>
      <c r="L12" s="810">
        <v>8174.05</v>
      </c>
      <c r="M12" s="809">
        <v>7171.7083333333348</v>
      </c>
      <c r="N12" s="810">
        <v>8606.0500000000011</v>
      </c>
      <c r="O12" s="809">
        <v>7891.708333333333</v>
      </c>
      <c r="P12" s="810">
        <v>9470.0499999999993</v>
      </c>
      <c r="Q12" s="809">
        <v>8611.7083333333339</v>
      </c>
      <c r="R12" s="810">
        <v>10334.049999999999</v>
      </c>
      <c r="S12" s="809">
        <v>9331.7083333333339</v>
      </c>
      <c r="T12" s="810">
        <v>11198.05</v>
      </c>
      <c r="U12" s="811" t="s">
        <v>1678</v>
      </c>
      <c r="W12" s="679"/>
      <c r="X12" s="679"/>
      <c r="Y12" s="679"/>
      <c r="Z12" s="679"/>
      <c r="AA12" s="679"/>
      <c r="AB12" s="679"/>
      <c r="AC12" s="679"/>
    </row>
    <row r="13" spans="1:29" s="820" customFormat="1" ht="25.5" customHeight="1" x14ac:dyDescent="0.3">
      <c r="A13" s="1085" t="s">
        <v>1744</v>
      </c>
      <c r="B13" s="1085"/>
      <c r="C13" s="1085"/>
      <c r="D13" s="812"/>
      <c r="E13" s="813"/>
      <c r="F13" s="814"/>
      <c r="G13" s="815"/>
      <c r="H13" s="816"/>
      <c r="I13" s="817"/>
      <c r="J13" s="816"/>
      <c r="K13" s="817"/>
      <c r="L13" s="816"/>
      <c r="M13" s="817"/>
      <c r="N13" s="816"/>
      <c r="O13" s="817"/>
      <c r="P13" s="816"/>
      <c r="Q13" s="817"/>
      <c r="R13" s="816"/>
      <c r="S13" s="817"/>
      <c r="T13" s="816"/>
      <c r="U13" s="818"/>
      <c r="V13" s="819"/>
    </row>
    <row r="14" spans="1:29" ht="22.5" x14ac:dyDescent="0.2">
      <c r="A14" s="1077" t="s">
        <v>1745</v>
      </c>
      <c r="B14" s="1077"/>
      <c r="C14" s="1077"/>
      <c r="D14" s="1077"/>
      <c r="E14" s="1077"/>
      <c r="F14" s="1077"/>
      <c r="G14" s="1077"/>
      <c r="H14" s="1077"/>
      <c r="I14" s="1077"/>
      <c r="J14" s="1077"/>
      <c r="K14" s="1077"/>
      <c r="L14" s="1077"/>
      <c r="M14" s="1077"/>
      <c r="N14" s="1077"/>
      <c r="O14" s="1077"/>
      <c r="P14" s="1077"/>
      <c r="Q14" s="1077"/>
      <c r="R14" s="1077"/>
      <c r="S14" s="1077"/>
      <c r="V14" s="680"/>
    </row>
    <row r="15" spans="1:29" s="1" customFormat="1" ht="78.75" customHeight="1" x14ac:dyDescent="0.35">
      <c r="A15" s="1074" t="s">
        <v>1676</v>
      </c>
      <c r="B15" s="1075"/>
      <c r="C15" s="1075"/>
      <c r="E15" s="51"/>
      <c r="F15" s="14"/>
      <c r="G15" s="1076"/>
      <c r="H15" s="1076"/>
      <c r="I15" s="1076"/>
      <c r="J15" s="1076"/>
      <c r="K15" s="1076"/>
      <c r="L15" s="1076"/>
      <c r="M15" s="1076"/>
      <c r="N15" s="678"/>
      <c r="O15" s="678"/>
      <c r="P15" s="678"/>
    </row>
    <row r="16" spans="1:29" ht="12" thickBot="1" x14ac:dyDescent="0.25"/>
    <row r="17" spans="1:21" ht="98.25" customHeight="1" x14ac:dyDescent="0.2">
      <c r="A17" s="681" t="s">
        <v>106</v>
      </c>
      <c r="B17" s="682" t="s">
        <v>0</v>
      </c>
      <c r="C17" s="683" t="s">
        <v>1677</v>
      </c>
      <c r="D17" s="682" t="s">
        <v>400</v>
      </c>
      <c r="E17" s="801" t="s">
        <v>1748</v>
      </c>
      <c r="F17" s="802" t="s">
        <v>1747</v>
      </c>
      <c r="G17" s="801" t="s">
        <v>1748</v>
      </c>
      <c r="H17" s="802" t="s">
        <v>1747</v>
      </c>
      <c r="I17" s="801" t="s">
        <v>1748</v>
      </c>
      <c r="J17" s="802" t="s">
        <v>1747</v>
      </c>
      <c r="K17" s="801" t="s">
        <v>1748</v>
      </c>
      <c r="L17" s="802" t="s">
        <v>1747</v>
      </c>
      <c r="M17" s="801" t="s">
        <v>1748</v>
      </c>
      <c r="N17" s="802" t="s">
        <v>1747</v>
      </c>
      <c r="O17" s="801" t="s">
        <v>1748</v>
      </c>
      <c r="P17" s="802" t="s">
        <v>1747</v>
      </c>
      <c r="Q17" s="1068" t="s">
        <v>1678</v>
      </c>
      <c r="R17" s="1068"/>
      <c r="S17" s="1068" t="s">
        <v>1678</v>
      </c>
      <c r="T17" s="1068"/>
      <c r="U17" s="768" t="s">
        <v>1678</v>
      </c>
    </row>
    <row r="18" spans="1:21" ht="15" thickBot="1" x14ac:dyDescent="0.25">
      <c r="A18" s="684"/>
      <c r="B18" s="685"/>
      <c r="C18" s="686"/>
      <c r="D18" s="685"/>
      <c r="E18" s="1069" t="s">
        <v>1679</v>
      </c>
      <c r="F18" s="1070"/>
      <c r="G18" s="1069" t="s">
        <v>1680</v>
      </c>
      <c r="H18" s="1070"/>
      <c r="I18" s="1069" t="s">
        <v>1681</v>
      </c>
      <c r="J18" s="1070"/>
      <c r="K18" s="1069" t="s">
        <v>1682</v>
      </c>
      <c r="L18" s="1070"/>
      <c r="M18" s="1069" t="s">
        <v>1683</v>
      </c>
      <c r="N18" s="1070"/>
      <c r="O18" s="1069" t="s">
        <v>1684</v>
      </c>
      <c r="P18" s="1070"/>
      <c r="Q18" s="1071" t="s">
        <v>1685</v>
      </c>
      <c r="R18" s="1071"/>
      <c r="S18" s="1071" t="s">
        <v>1686</v>
      </c>
      <c r="T18" s="1071"/>
      <c r="U18" s="687" t="s">
        <v>1687</v>
      </c>
    </row>
    <row r="19" spans="1:21" ht="35.25" thickTop="1" x14ac:dyDescent="0.25">
      <c r="A19" s="769">
        <v>72660</v>
      </c>
      <c r="B19" s="789" t="s">
        <v>1688</v>
      </c>
      <c r="C19" s="770" t="s">
        <v>1689</v>
      </c>
      <c r="D19" s="771">
        <v>25</v>
      </c>
      <c r="E19" s="688">
        <v>2881.4333333333334</v>
      </c>
      <c r="F19" s="689">
        <v>3457.72</v>
      </c>
      <c r="G19" s="690"/>
      <c r="H19" s="691"/>
      <c r="I19" s="690"/>
      <c r="J19" s="691"/>
      <c r="K19" s="690"/>
      <c r="L19" s="691"/>
      <c r="M19" s="690"/>
      <c r="N19" s="691"/>
      <c r="O19" s="690"/>
      <c r="P19" s="759"/>
      <c r="Q19" s="1086"/>
      <c r="R19" s="1086"/>
      <c r="S19" s="1086"/>
      <c r="T19" s="1086"/>
      <c r="U19" s="762"/>
    </row>
    <row r="20" spans="1:21" ht="34.5" x14ac:dyDescent="0.2">
      <c r="A20" s="772">
        <v>72661</v>
      </c>
      <c r="B20" s="790" t="s">
        <v>1690</v>
      </c>
      <c r="C20" s="773" t="s">
        <v>1691</v>
      </c>
      <c r="D20" s="774">
        <v>25</v>
      </c>
      <c r="E20" s="692"/>
      <c r="F20" s="693"/>
      <c r="G20" s="532">
        <v>3224.291666666667</v>
      </c>
      <c r="H20" s="694">
        <v>3869.15</v>
      </c>
      <c r="I20" s="695">
        <v>3704.2916666666665</v>
      </c>
      <c r="J20" s="694">
        <v>4445.1499999999996</v>
      </c>
      <c r="K20" s="695">
        <v>4184.291666666667</v>
      </c>
      <c r="L20" s="694">
        <v>5021.1499999999996</v>
      </c>
      <c r="M20" s="695">
        <v>4784.291666666667</v>
      </c>
      <c r="N20" s="694">
        <v>5741.15</v>
      </c>
      <c r="O20" s="695">
        <v>5984.291666666667</v>
      </c>
      <c r="P20" s="760">
        <v>7181.15</v>
      </c>
      <c r="Q20" s="1087" t="s">
        <v>1678</v>
      </c>
      <c r="R20" s="1087"/>
      <c r="S20" s="1087" t="s">
        <v>1678</v>
      </c>
      <c r="T20" s="1087"/>
      <c r="U20" s="763" t="s">
        <v>1678</v>
      </c>
    </row>
    <row r="21" spans="1:21" ht="34.5" x14ac:dyDescent="0.25">
      <c r="A21" s="772">
        <v>72662</v>
      </c>
      <c r="B21" s="790" t="s">
        <v>1692</v>
      </c>
      <c r="C21" s="773" t="s">
        <v>1693</v>
      </c>
      <c r="D21" s="775">
        <v>25</v>
      </c>
      <c r="E21" s="697">
        <v>2881.4333333333334</v>
      </c>
      <c r="F21" s="694">
        <v>3457.72</v>
      </c>
      <c r="G21" s="692"/>
      <c r="H21" s="693"/>
      <c r="I21" s="692"/>
      <c r="J21" s="693"/>
      <c r="K21" s="692"/>
      <c r="L21" s="693"/>
      <c r="M21" s="692"/>
      <c r="N21" s="693"/>
      <c r="O21" s="692"/>
      <c r="P21" s="761"/>
      <c r="Q21" s="1088"/>
      <c r="R21" s="1088"/>
      <c r="S21" s="1088"/>
      <c r="T21" s="1088"/>
      <c r="U21" s="764"/>
    </row>
    <row r="22" spans="1:21" ht="34.5" x14ac:dyDescent="0.2">
      <c r="A22" s="776">
        <v>72663</v>
      </c>
      <c r="B22" s="791" t="s">
        <v>1694</v>
      </c>
      <c r="C22" s="777" t="s">
        <v>1695</v>
      </c>
      <c r="D22" s="778">
        <v>25</v>
      </c>
      <c r="E22" s="699"/>
      <c r="F22" s="700"/>
      <c r="G22" s="701">
        <v>3224.291666666667</v>
      </c>
      <c r="H22" s="702">
        <v>3869.15</v>
      </c>
      <c r="I22" s="703">
        <v>3704.2916666666665</v>
      </c>
      <c r="J22" s="702">
        <v>4445.1499999999996</v>
      </c>
      <c r="K22" s="703">
        <v>4184.291666666667</v>
      </c>
      <c r="L22" s="702">
        <v>5021.1499999999996</v>
      </c>
      <c r="M22" s="703">
        <v>4784.291666666667</v>
      </c>
      <c r="N22" s="702">
        <v>5741.15</v>
      </c>
      <c r="O22" s="703">
        <v>5984.291666666667</v>
      </c>
      <c r="P22" s="765">
        <v>7181.15</v>
      </c>
      <c r="Q22" s="1089" t="s">
        <v>1678</v>
      </c>
      <c r="R22" s="1089"/>
      <c r="S22" s="1089" t="s">
        <v>1678</v>
      </c>
      <c r="T22" s="1089"/>
      <c r="U22" s="766" t="s">
        <v>1678</v>
      </c>
    </row>
    <row r="23" spans="1:21" ht="19.5" thickBot="1" x14ac:dyDescent="0.25">
      <c r="A23" s="779"/>
      <c r="B23" s="788"/>
      <c r="C23" s="795"/>
      <c r="D23" s="780"/>
      <c r="E23" s="705"/>
      <c r="F23" s="706"/>
      <c r="G23" s="705"/>
      <c r="H23" s="706"/>
      <c r="I23" s="704"/>
      <c r="J23" s="707"/>
      <c r="K23" s="708"/>
      <c r="L23" s="707"/>
      <c r="M23" s="708"/>
      <c r="N23" s="707"/>
      <c r="O23" s="708"/>
      <c r="P23" s="707"/>
      <c r="Q23" s="1090"/>
      <c r="R23" s="1090"/>
      <c r="S23" s="1090"/>
      <c r="T23" s="1090"/>
      <c r="U23" s="710"/>
    </row>
    <row r="24" spans="1:21" ht="35.25" thickTop="1" x14ac:dyDescent="0.25">
      <c r="A24" s="781">
        <v>72646</v>
      </c>
      <c r="B24" s="792" t="s">
        <v>1696</v>
      </c>
      <c r="C24" s="782" t="s">
        <v>1697</v>
      </c>
      <c r="D24" s="783">
        <v>25</v>
      </c>
      <c r="E24" s="711">
        <v>2708.5666666666671</v>
      </c>
      <c r="F24" s="712">
        <v>3250.28</v>
      </c>
      <c r="G24" s="713"/>
      <c r="H24" s="714"/>
      <c r="I24" s="713"/>
      <c r="J24" s="714"/>
      <c r="K24" s="713"/>
      <c r="L24" s="714"/>
      <c r="M24" s="713"/>
      <c r="N24" s="714"/>
      <c r="O24" s="713"/>
      <c r="P24" s="767"/>
      <c r="Q24" s="1086"/>
      <c r="R24" s="1086"/>
      <c r="S24" s="1086"/>
      <c r="T24" s="1086"/>
      <c r="U24" s="758"/>
    </row>
    <row r="25" spans="1:21" ht="34.5" x14ac:dyDescent="0.2">
      <c r="A25" s="772">
        <v>72647</v>
      </c>
      <c r="B25" s="790" t="s">
        <v>1698</v>
      </c>
      <c r="C25" s="773" t="s">
        <v>1699</v>
      </c>
      <c r="D25" s="774">
        <v>25</v>
      </c>
      <c r="E25" s="692"/>
      <c r="F25" s="693"/>
      <c r="G25" s="532">
        <v>3051.4333333333334</v>
      </c>
      <c r="H25" s="694">
        <v>3661.72</v>
      </c>
      <c r="I25" s="695">
        <v>3531.4333333333329</v>
      </c>
      <c r="J25" s="694">
        <v>4237.7199999999993</v>
      </c>
      <c r="K25" s="695">
        <v>4011.4333333333329</v>
      </c>
      <c r="L25" s="694">
        <v>4813.7199999999993</v>
      </c>
      <c r="M25" s="695">
        <v>4611.4333333333334</v>
      </c>
      <c r="N25" s="694">
        <v>5533.7199999999993</v>
      </c>
      <c r="O25" s="695">
        <v>5811.4333333333334</v>
      </c>
      <c r="P25" s="694">
        <v>6973.7199999999993</v>
      </c>
      <c r="Q25" s="1087" t="s">
        <v>1678</v>
      </c>
      <c r="R25" s="1087"/>
      <c r="S25" s="1087" t="s">
        <v>1678</v>
      </c>
      <c r="T25" s="1087"/>
      <c r="U25" s="696" t="s">
        <v>1678</v>
      </c>
    </row>
    <row r="26" spans="1:21" ht="34.5" x14ac:dyDescent="0.25">
      <c r="A26" s="772">
        <v>72648</v>
      </c>
      <c r="B26" s="790" t="s">
        <v>1700</v>
      </c>
      <c r="C26" s="773" t="s">
        <v>1701</v>
      </c>
      <c r="D26" s="775">
        <v>25</v>
      </c>
      <c r="E26" s="697">
        <v>2708.5666666666671</v>
      </c>
      <c r="F26" s="694">
        <v>3250.28</v>
      </c>
      <c r="G26" s="692"/>
      <c r="H26" s="693"/>
      <c r="I26" s="692"/>
      <c r="J26" s="693"/>
      <c r="K26" s="692"/>
      <c r="L26" s="693"/>
      <c r="M26" s="692"/>
      <c r="N26" s="693"/>
      <c r="O26" s="692"/>
      <c r="P26" s="693"/>
      <c r="Q26" s="1088"/>
      <c r="R26" s="1088"/>
      <c r="S26" s="1088"/>
      <c r="T26" s="1088"/>
      <c r="U26" s="698"/>
    </row>
    <row r="27" spans="1:21" ht="34.5" x14ac:dyDescent="0.2">
      <c r="A27" s="776">
        <v>72599</v>
      </c>
      <c r="B27" s="791" t="s">
        <v>1702</v>
      </c>
      <c r="C27" s="777" t="s">
        <v>1703</v>
      </c>
      <c r="D27" s="775">
        <v>25</v>
      </c>
      <c r="E27" s="692"/>
      <c r="F27" s="693"/>
      <c r="G27" s="532">
        <v>3051.4333333333334</v>
      </c>
      <c r="H27" s="694">
        <v>3661.72</v>
      </c>
      <c r="I27" s="695">
        <v>3531.4333333333329</v>
      </c>
      <c r="J27" s="694">
        <v>4237.7199999999993</v>
      </c>
      <c r="K27" s="695">
        <v>4011.4333333333329</v>
      </c>
      <c r="L27" s="694">
        <v>4813.7199999999993</v>
      </c>
      <c r="M27" s="695">
        <v>4611.4333333333334</v>
      </c>
      <c r="N27" s="694">
        <v>5533.7199999999993</v>
      </c>
      <c r="O27" s="695">
        <v>5811.4333333333334</v>
      </c>
      <c r="P27" s="694">
        <v>6973.7199999999993</v>
      </c>
      <c r="Q27" s="1089" t="s">
        <v>1678</v>
      </c>
      <c r="R27" s="1089"/>
      <c r="S27" s="1089" t="s">
        <v>1678</v>
      </c>
      <c r="T27" s="1089"/>
      <c r="U27" s="696" t="s">
        <v>1678</v>
      </c>
    </row>
    <row r="28" spans="1:21" ht="18.75" x14ac:dyDescent="0.2">
      <c r="A28" s="779"/>
      <c r="B28" s="788"/>
      <c r="C28" s="795"/>
      <c r="D28" s="780"/>
      <c r="E28" s="705"/>
      <c r="F28" s="706"/>
      <c r="G28" s="705"/>
      <c r="H28" s="706"/>
      <c r="I28" s="704"/>
      <c r="J28" s="707"/>
      <c r="K28" s="708"/>
      <c r="L28" s="707"/>
      <c r="M28" s="708"/>
      <c r="N28" s="707"/>
      <c r="O28" s="708"/>
      <c r="P28" s="707"/>
      <c r="Q28" s="1090"/>
      <c r="R28" s="1090"/>
      <c r="S28" s="1090"/>
      <c r="T28" s="1090"/>
      <c r="U28" s="710"/>
    </row>
    <row r="29" spans="1:21" ht="34.5" x14ac:dyDescent="0.3">
      <c r="A29" s="781">
        <v>72688</v>
      </c>
      <c r="B29" s="792" t="s">
        <v>1704</v>
      </c>
      <c r="C29" s="782" t="s">
        <v>1705</v>
      </c>
      <c r="D29" s="783">
        <v>25</v>
      </c>
      <c r="E29" s="711">
        <v>4068.5666666666666</v>
      </c>
      <c r="F29" s="716">
        <v>4882.28</v>
      </c>
      <c r="G29" s="713"/>
      <c r="H29" s="713"/>
      <c r="I29" s="713"/>
      <c r="J29" s="717"/>
      <c r="K29" s="713"/>
      <c r="L29" s="717"/>
      <c r="M29" s="713"/>
      <c r="N29" s="717"/>
      <c r="O29" s="713"/>
      <c r="P29" s="717"/>
      <c r="Q29" s="1091"/>
      <c r="R29" s="1091"/>
      <c r="S29" s="1091"/>
      <c r="T29" s="1091"/>
      <c r="U29" s="715"/>
    </row>
    <row r="30" spans="1:21" ht="34.5" x14ac:dyDescent="0.3">
      <c r="A30" s="772">
        <v>72689</v>
      </c>
      <c r="B30" s="790" t="s">
        <v>1706</v>
      </c>
      <c r="C30" s="773" t="s">
        <v>1707</v>
      </c>
      <c r="D30" s="774">
        <v>25</v>
      </c>
      <c r="E30" s="692"/>
      <c r="F30" s="718"/>
      <c r="G30" s="532">
        <v>4411.4333333333334</v>
      </c>
      <c r="H30" s="719">
        <v>5293.72</v>
      </c>
      <c r="I30" s="695">
        <v>4891.4333333333334</v>
      </c>
      <c r="J30" s="719">
        <v>5869.72</v>
      </c>
      <c r="K30" s="695">
        <v>5371.4333333333334</v>
      </c>
      <c r="L30" s="719">
        <v>6445.72</v>
      </c>
      <c r="M30" s="695">
        <v>5971.4333333333334</v>
      </c>
      <c r="N30" s="719">
        <v>7165.72</v>
      </c>
      <c r="O30" s="695">
        <v>7171.4333333333343</v>
      </c>
      <c r="P30" s="719">
        <v>8605.7200000000012</v>
      </c>
      <c r="Q30" s="1087" t="s">
        <v>1678</v>
      </c>
      <c r="R30" s="1087"/>
      <c r="S30" s="1087" t="s">
        <v>1678</v>
      </c>
      <c r="T30" s="1087"/>
      <c r="U30" s="696" t="s">
        <v>1678</v>
      </c>
    </row>
    <row r="31" spans="1:21" ht="34.5" x14ac:dyDescent="0.3">
      <c r="A31" s="772">
        <v>72690</v>
      </c>
      <c r="B31" s="790" t="s">
        <v>1708</v>
      </c>
      <c r="C31" s="773" t="s">
        <v>1709</v>
      </c>
      <c r="D31" s="774">
        <v>25</v>
      </c>
      <c r="E31" s="697">
        <v>4068.5666666666666</v>
      </c>
      <c r="F31" s="719">
        <v>4882.28</v>
      </c>
      <c r="G31" s="692"/>
      <c r="H31" s="718"/>
      <c r="I31" s="692"/>
      <c r="J31" s="718"/>
      <c r="K31" s="692"/>
      <c r="L31" s="718"/>
      <c r="M31" s="692"/>
      <c r="N31" s="718"/>
      <c r="O31" s="692"/>
      <c r="P31" s="718"/>
      <c r="Q31" s="1088"/>
      <c r="R31" s="1088"/>
      <c r="S31" s="1088"/>
      <c r="T31" s="1088"/>
      <c r="U31" s="698"/>
    </row>
    <row r="32" spans="1:21" ht="34.5" x14ac:dyDescent="0.3">
      <c r="A32" s="776">
        <v>72691</v>
      </c>
      <c r="B32" s="791" t="s">
        <v>1710</v>
      </c>
      <c r="C32" s="777" t="s">
        <v>1711</v>
      </c>
      <c r="D32" s="774">
        <v>25</v>
      </c>
      <c r="E32" s="692"/>
      <c r="F32" s="718"/>
      <c r="G32" s="532">
        <v>4411.4333333333334</v>
      </c>
      <c r="H32" s="719">
        <v>5293.72</v>
      </c>
      <c r="I32" s="695">
        <v>4891.4333333333334</v>
      </c>
      <c r="J32" s="719">
        <v>5869.72</v>
      </c>
      <c r="K32" s="695">
        <v>5371.4333333333334</v>
      </c>
      <c r="L32" s="719">
        <v>6445.72</v>
      </c>
      <c r="M32" s="695">
        <v>5971.4333333333334</v>
      </c>
      <c r="N32" s="719">
        <v>7165.72</v>
      </c>
      <c r="O32" s="695">
        <v>7171.4333333333343</v>
      </c>
      <c r="P32" s="719">
        <v>8605.7200000000012</v>
      </c>
      <c r="Q32" s="1089" t="s">
        <v>1678</v>
      </c>
      <c r="R32" s="1089"/>
      <c r="S32" s="1089" t="s">
        <v>1678</v>
      </c>
      <c r="T32" s="1089"/>
      <c r="U32" s="696" t="s">
        <v>1678</v>
      </c>
    </row>
    <row r="33" spans="1:21" ht="19.5" thickBot="1" x14ac:dyDescent="0.25">
      <c r="A33" s="779"/>
      <c r="B33" s="788"/>
      <c r="C33" s="795"/>
      <c r="D33" s="780"/>
      <c r="E33" s="705"/>
      <c r="F33" s="706"/>
      <c r="G33" s="705"/>
      <c r="H33" s="706"/>
      <c r="I33" s="704"/>
      <c r="J33" s="707"/>
      <c r="K33" s="708"/>
      <c r="L33" s="707"/>
      <c r="M33" s="708"/>
      <c r="N33" s="707"/>
      <c r="O33" s="708"/>
      <c r="P33" s="707"/>
      <c r="Q33" s="1090"/>
      <c r="R33" s="1090"/>
      <c r="S33" s="1090"/>
      <c r="T33" s="1090"/>
      <c r="U33" s="710"/>
    </row>
    <row r="34" spans="1:21" ht="98.25" customHeight="1" x14ac:dyDescent="0.2">
      <c r="A34" s="681" t="s">
        <v>106</v>
      </c>
      <c r="B34" s="682" t="s">
        <v>0</v>
      </c>
      <c r="C34" s="683" t="s">
        <v>1677</v>
      </c>
      <c r="D34" s="682" t="s">
        <v>400</v>
      </c>
      <c r="E34" s="801" t="s">
        <v>1748</v>
      </c>
      <c r="F34" s="802" t="s">
        <v>1747</v>
      </c>
      <c r="G34" s="801" t="s">
        <v>1748</v>
      </c>
      <c r="H34" s="802" t="s">
        <v>1747</v>
      </c>
      <c r="I34" s="801" t="s">
        <v>1748</v>
      </c>
      <c r="J34" s="802" t="s">
        <v>1747</v>
      </c>
      <c r="K34" s="801" t="s">
        <v>1748</v>
      </c>
      <c r="L34" s="802" t="s">
        <v>1747</v>
      </c>
      <c r="M34" s="801" t="s">
        <v>1748</v>
      </c>
      <c r="N34" s="802" t="s">
        <v>1747</v>
      </c>
      <c r="O34" s="801" t="s">
        <v>1748</v>
      </c>
      <c r="P34" s="802" t="s">
        <v>1747</v>
      </c>
      <c r="Q34" s="1068" t="s">
        <v>1678</v>
      </c>
      <c r="R34" s="1068"/>
      <c r="S34" s="1068" t="s">
        <v>1678</v>
      </c>
      <c r="T34" s="1068"/>
      <c r="U34" s="768" t="s">
        <v>1678</v>
      </c>
    </row>
    <row r="35" spans="1:21" ht="15" thickBot="1" x14ac:dyDescent="0.25">
      <c r="A35" s="684"/>
      <c r="B35" s="685"/>
      <c r="C35" s="686"/>
      <c r="D35" s="685"/>
      <c r="E35" s="1069" t="s">
        <v>1679</v>
      </c>
      <c r="F35" s="1070"/>
      <c r="G35" s="1069" t="s">
        <v>1680</v>
      </c>
      <c r="H35" s="1070"/>
      <c r="I35" s="1069" t="s">
        <v>1681</v>
      </c>
      <c r="J35" s="1070"/>
      <c r="K35" s="1069" t="s">
        <v>1682</v>
      </c>
      <c r="L35" s="1070"/>
      <c r="M35" s="1069" t="s">
        <v>1683</v>
      </c>
      <c r="N35" s="1070"/>
      <c r="O35" s="1069" t="s">
        <v>1684</v>
      </c>
      <c r="P35" s="1070"/>
      <c r="Q35" s="1071" t="s">
        <v>1685</v>
      </c>
      <c r="R35" s="1071"/>
      <c r="S35" s="1071" t="s">
        <v>1686</v>
      </c>
      <c r="T35" s="1071"/>
      <c r="U35" s="687" t="s">
        <v>1687</v>
      </c>
    </row>
    <row r="36" spans="1:21" ht="35.25" thickTop="1" x14ac:dyDescent="0.3">
      <c r="A36" s="781">
        <v>72682</v>
      </c>
      <c r="B36" s="792" t="s">
        <v>1712</v>
      </c>
      <c r="C36" s="782" t="s">
        <v>1713</v>
      </c>
      <c r="D36" s="783">
        <v>25</v>
      </c>
      <c r="E36" s="711">
        <v>3775.7083333333339</v>
      </c>
      <c r="F36" s="716">
        <v>4530.8500000000004</v>
      </c>
      <c r="G36" s="713"/>
      <c r="H36" s="717"/>
      <c r="I36" s="713"/>
      <c r="J36" s="717"/>
      <c r="K36" s="713"/>
      <c r="L36" s="717"/>
      <c r="M36" s="713"/>
      <c r="N36" s="717"/>
      <c r="O36" s="713"/>
      <c r="P36" s="717"/>
      <c r="Q36" s="1091"/>
      <c r="R36" s="1091"/>
      <c r="S36" s="1091"/>
      <c r="T36" s="1091"/>
      <c r="U36" s="715"/>
    </row>
    <row r="37" spans="1:21" ht="34.5" x14ac:dyDescent="0.3">
      <c r="A37" s="772">
        <v>72683</v>
      </c>
      <c r="B37" s="790" t="s">
        <v>1714</v>
      </c>
      <c r="C37" s="773" t="s">
        <v>1715</v>
      </c>
      <c r="D37" s="774">
        <v>25</v>
      </c>
      <c r="E37" s="692"/>
      <c r="F37" s="718"/>
      <c r="G37" s="532">
        <v>4118.5666666666666</v>
      </c>
      <c r="H37" s="719">
        <v>4942.28</v>
      </c>
      <c r="I37" s="695">
        <v>4598.5666666666666</v>
      </c>
      <c r="J37" s="719">
        <v>5518.28</v>
      </c>
      <c r="K37" s="695">
        <v>5078.5666666666666</v>
      </c>
      <c r="L37" s="719">
        <v>6094.28</v>
      </c>
      <c r="M37" s="695">
        <v>5678.5666666666666</v>
      </c>
      <c r="N37" s="719">
        <v>6814.28</v>
      </c>
      <c r="O37" s="695">
        <v>6878.5666666666657</v>
      </c>
      <c r="P37" s="719">
        <v>8254.2799999999988</v>
      </c>
      <c r="Q37" s="1087" t="s">
        <v>1678</v>
      </c>
      <c r="R37" s="1087"/>
      <c r="S37" s="1087" t="s">
        <v>1678</v>
      </c>
      <c r="T37" s="1087"/>
      <c r="U37" s="696" t="s">
        <v>1678</v>
      </c>
    </row>
    <row r="38" spans="1:21" ht="34.5" x14ac:dyDescent="0.3">
      <c r="A38" s="772">
        <v>72684</v>
      </c>
      <c r="B38" s="790" t="s">
        <v>1716</v>
      </c>
      <c r="C38" s="773" t="s">
        <v>1717</v>
      </c>
      <c r="D38" s="774">
        <v>25</v>
      </c>
      <c r="E38" s="697">
        <v>3775.7083333333339</v>
      </c>
      <c r="F38" s="719">
        <v>4530.8500000000004</v>
      </c>
      <c r="G38" s="692"/>
      <c r="H38" s="718"/>
      <c r="I38" s="692"/>
      <c r="J38" s="718"/>
      <c r="K38" s="692"/>
      <c r="L38" s="718"/>
      <c r="M38" s="692"/>
      <c r="N38" s="718"/>
      <c r="O38" s="692"/>
      <c r="P38" s="718"/>
      <c r="Q38" s="1088"/>
      <c r="R38" s="1088"/>
      <c r="S38" s="1088"/>
      <c r="T38" s="1088"/>
      <c r="U38" s="698"/>
    </row>
    <row r="39" spans="1:21" ht="34.5" x14ac:dyDescent="0.3">
      <c r="A39" s="776">
        <v>72685</v>
      </c>
      <c r="B39" s="791" t="s">
        <v>1718</v>
      </c>
      <c r="C39" s="777" t="s">
        <v>1719</v>
      </c>
      <c r="D39" s="784">
        <v>25</v>
      </c>
      <c r="E39" s="692"/>
      <c r="F39" s="718"/>
      <c r="G39" s="532">
        <v>4118.5666666666666</v>
      </c>
      <c r="H39" s="719">
        <v>4942.28</v>
      </c>
      <c r="I39" s="695">
        <v>4598.5666666666666</v>
      </c>
      <c r="J39" s="719">
        <v>5518.28</v>
      </c>
      <c r="K39" s="695">
        <v>5078.5666666666666</v>
      </c>
      <c r="L39" s="719">
        <v>6094.28</v>
      </c>
      <c r="M39" s="695">
        <v>5678.5666666666666</v>
      </c>
      <c r="N39" s="719">
        <v>6814.28</v>
      </c>
      <c r="O39" s="695">
        <v>6878.5666666666657</v>
      </c>
      <c r="P39" s="719">
        <v>8254.2799999999988</v>
      </c>
      <c r="Q39" s="1089" t="s">
        <v>1678</v>
      </c>
      <c r="R39" s="1089"/>
      <c r="S39" s="1089" t="s">
        <v>1678</v>
      </c>
      <c r="T39" s="1089"/>
      <c r="U39" s="696" t="s">
        <v>1678</v>
      </c>
    </row>
    <row r="40" spans="1:21" ht="18.75" x14ac:dyDescent="0.2">
      <c r="A40" s="779"/>
      <c r="B40" s="788"/>
      <c r="C40" s="795"/>
      <c r="D40" s="780"/>
      <c r="E40" s="705"/>
      <c r="F40" s="706"/>
      <c r="G40" s="705"/>
      <c r="H40" s="706"/>
      <c r="I40" s="704"/>
      <c r="J40" s="707"/>
      <c r="K40" s="708"/>
      <c r="L40" s="707"/>
      <c r="M40" s="708"/>
      <c r="N40" s="707"/>
      <c r="O40" s="708"/>
      <c r="P40" s="707"/>
      <c r="Q40" s="1090"/>
      <c r="R40" s="1090"/>
      <c r="S40" s="1090"/>
      <c r="T40" s="1090"/>
      <c r="U40" s="710"/>
    </row>
    <row r="41" spans="1:21" ht="34.5" x14ac:dyDescent="0.3">
      <c r="A41" s="781">
        <v>72676</v>
      </c>
      <c r="B41" s="792" t="s">
        <v>1720</v>
      </c>
      <c r="C41" s="782" t="s">
        <v>1721</v>
      </c>
      <c r="D41" s="783">
        <v>25</v>
      </c>
      <c r="E41" s="711">
        <v>3508.5666666666666</v>
      </c>
      <c r="F41" s="716">
        <v>4210.28</v>
      </c>
      <c r="G41" s="713"/>
      <c r="H41" s="717"/>
      <c r="I41" s="713"/>
      <c r="J41" s="717"/>
      <c r="K41" s="713"/>
      <c r="L41" s="717"/>
      <c r="M41" s="713"/>
      <c r="N41" s="717"/>
      <c r="O41" s="713"/>
      <c r="P41" s="717"/>
      <c r="Q41" s="1091"/>
      <c r="R41" s="1091"/>
      <c r="S41" s="1091"/>
      <c r="T41" s="1091"/>
      <c r="U41" s="715"/>
    </row>
    <row r="42" spans="1:21" ht="34.5" x14ac:dyDescent="0.3">
      <c r="A42" s="772">
        <v>72677</v>
      </c>
      <c r="B42" s="790" t="s">
        <v>1722</v>
      </c>
      <c r="C42" s="773" t="s">
        <v>1723</v>
      </c>
      <c r="D42" s="774">
        <v>25</v>
      </c>
      <c r="E42" s="692"/>
      <c r="F42" s="718"/>
      <c r="G42" s="532">
        <v>3851.4333333333338</v>
      </c>
      <c r="H42" s="719">
        <v>4621.72</v>
      </c>
      <c r="I42" s="532">
        <v>4331.4333333333334</v>
      </c>
      <c r="J42" s="719">
        <v>5197.72</v>
      </c>
      <c r="K42" s="532">
        <v>4811.4333333333334</v>
      </c>
      <c r="L42" s="719">
        <v>5773.72</v>
      </c>
      <c r="M42" s="532">
        <v>5411.4333333333334</v>
      </c>
      <c r="N42" s="719">
        <v>6493.72</v>
      </c>
      <c r="O42" s="532">
        <v>6611.4333333333334</v>
      </c>
      <c r="P42" s="719">
        <v>7933.72</v>
      </c>
      <c r="Q42" s="1087" t="s">
        <v>1678</v>
      </c>
      <c r="R42" s="1087"/>
      <c r="S42" s="1087" t="s">
        <v>1678</v>
      </c>
      <c r="T42" s="1087"/>
      <c r="U42" s="696" t="s">
        <v>1678</v>
      </c>
    </row>
    <row r="43" spans="1:21" ht="34.5" x14ac:dyDescent="0.3">
      <c r="A43" s="772">
        <v>72678</v>
      </c>
      <c r="B43" s="790" t="s">
        <v>1724</v>
      </c>
      <c r="C43" s="773" t="s">
        <v>1725</v>
      </c>
      <c r="D43" s="774">
        <v>25</v>
      </c>
      <c r="E43" s="697">
        <v>3508.5666666666666</v>
      </c>
      <c r="F43" s="719">
        <v>4210.28</v>
      </c>
      <c r="G43" s="692"/>
      <c r="H43" s="718"/>
      <c r="I43" s="692"/>
      <c r="J43" s="718"/>
      <c r="K43" s="692"/>
      <c r="L43" s="718"/>
      <c r="M43" s="692"/>
      <c r="N43" s="718"/>
      <c r="O43" s="692"/>
      <c r="P43" s="718"/>
      <c r="Q43" s="1088"/>
      <c r="R43" s="1088"/>
      <c r="S43" s="1088"/>
      <c r="T43" s="1088"/>
      <c r="U43" s="698"/>
    </row>
    <row r="44" spans="1:21" ht="34.5" x14ac:dyDescent="0.3">
      <c r="A44" s="776">
        <v>72679</v>
      </c>
      <c r="B44" s="791" t="s">
        <v>1726</v>
      </c>
      <c r="C44" s="777" t="s">
        <v>1727</v>
      </c>
      <c r="D44" s="774">
        <v>25</v>
      </c>
      <c r="E44" s="692"/>
      <c r="F44" s="720"/>
      <c r="G44" s="532">
        <v>3851.4333333333338</v>
      </c>
      <c r="H44" s="719">
        <v>4621.72</v>
      </c>
      <c r="I44" s="532">
        <v>4331.4333333333334</v>
      </c>
      <c r="J44" s="719">
        <v>5197.72</v>
      </c>
      <c r="K44" s="532">
        <v>4811.4333333333334</v>
      </c>
      <c r="L44" s="719">
        <v>5773.72</v>
      </c>
      <c r="M44" s="532">
        <v>5411.4333333333334</v>
      </c>
      <c r="N44" s="719">
        <v>6493.72</v>
      </c>
      <c r="O44" s="532">
        <v>6611.4333333333334</v>
      </c>
      <c r="P44" s="719">
        <v>7933.72</v>
      </c>
      <c r="Q44" s="1089" t="s">
        <v>1678</v>
      </c>
      <c r="R44" s="1089"/>
      <c r="S44" s="1089" t="s">
        <v>1678</v>
      </c>
      <c r="T44" s="1089"/>
      <c r="U44" s="696" t="s">
        <v>1678</v>
      </c>
    </row>
    <row r="45" spans="1:21" ht="18.75" x14ac:dyDescent="0.2">
      <c r="A45" s="779"/>
      <c r="B45" s="788"/>
      <c r="C45" s="795"/>
      <c r="D45" s="780"/>
      <c r="E45" s="705"/>
      <c r="F45" s="706"/>
      <c r="G45" s="705"/>
      <c r="H45" s="706"/>
      <c r="I45" s="704"/>
      <c r="J45" s="707"/>
      <c r="K45" s="708"/>
      <c r="L45" s="707"/>
      <c r="M45" s="708"/>
      <c r="N45" s="707"/>
      <c r="O45" s="708"/>
      <c r="P45" s="707"/>
      <c r="Q45" s="1090"/>
      <c r="R45" s="1090"/>
      <c r="S45" s="1090"/>
      <c r="T45" s="1090"/>
      <c r="U45" s="710"/>
    </row>
    <row r="46" spans="1:21" ht="34.5" x14ac:dyDescent="0.3">
      <c r="A46" s="781">
        <v>72670</v>
      </c>
      <c r="B46" s="792" t="s">
        <v>1728</v>
      </c>
      <c r="C46" s="782" t="s">
        <v>1729</v>
      </c>
      <c r="D46" s="783">
        <v>25</v>
      </c>
      <c r="E46" s="711">
        <v>3305.7083333333335</v>
      </c>
      <c r="F46" s="716">
        <v>3966.85</v>
      </c>
      <c r="G46" s="713"/>
      <c r="H46" s="717"/>
      <c r="I46" s="713"/>
      <c r="J46" s="717"/>
      <c r="K46" s="713"/>
      <c r="L46" s="717"/>
      <c r="M46" s="713"/>
      <c r="N46" s="717"/>
      <c r="O46" s="713"/>
      <c r="P46" s="717"/>
      <c r="Q46" s="1091"/>
      <c r="R46" s="1091"/>
      <c r="S46" s="1091"/>
      <c r="T46" s="1091"/>
      <c r="U46" s="715"/>
    </row>
    <row r="47" spans="1:21" ht="34.5" x14ac:dyDescent="0.3">
      <c r="A47" s="772">
        <v>72671</v>
      </c>
      <c r="B47" s="790" t="s">
        <v>1730</v>
      </c>
      <c r="C47" s="773" t="s">
        <v>1731</v>
      </c>
      <c r="D47" s="774">
        <v>25</v>
      </c>
      <c r="E47" s="692"/>
      <c r="F47" s="718"/>
      <c r="G47" s="532">
        <v>3648.5666666666666</v>
      </c>
      <c r="H47" s="719">
        <v>4378.28</v>
      </c>
      <c r="I47" s="532">
        <v>4128.5666666666666</v>
      </c>
      <c r="J47" s="719">
        <v>4954.28</v>
      </c>
      <c r="K47" s="532">
        <v>4608.5666666666666</v>
      </c>
      <c r="L47" s="719">
        <v>5530.28</v>
      </c>
      <c r="M47" s="532">
        <v>5208.5666666666666</v>
      </c>
      <c r="N47" s="719">
        <v>6250.28</v>
      </c>
      <c r="O47" s="532">
        <v>6408.5666666666666</v>
      </c>
      <c r="P47" s="719">
        <v>7690.28</v>
      </c>
      <c r="Q47" s="1087" t="s">
        <v>1678</v>
      </c>
      <c r="R47" s="1087"/>
      <c r="S47" s="1087" t="s">
        <v>1678</v>
      </c>
      <c r="T47" s="1087"/>
      <c r="U47" s="696" t="s">
        <v>1678</v>
      </c>
    </row>
    <row r="48" spans="1:21" ht="34.5" x14ac:dyDescent="0.3">
      <c r="A48" s="772">
        <v>72672</v>
      </c>
      <c r="B48" s="790" t="s">
        <v>1732</v>
      </c>
      <c r="C48" s="773" t="s">
        <v>1733</v>
      </c>
      <c r="D48" s="774">
        <v>25</v>
      </c>
      <c r="E48" s="697">
        <v>3305.7083333333335</v>
      </c>
      <c r="F48" s="719">
        <v>3966.85</v>
      </c>
      <c r="G48" s="692"/>
      <c r="H48" s="718"/>
      <c r="I48" s="692"/>
      <c r="J48" s="718"/>
      <c r="K48" s="692"/>
      <c r="L48" s="718"/>
      <c r="M48" s="692"/>
      <c r="N48" s="718"/>
      <c r="O48" s="692"/>
      <c r="P48" s="718"/>
      <c r="Q48" s="1088"/>
      <c r="R48" s="1088"/>
      <c r="S48" s="1088"/>
      <c r="T48" s="1088"/>
      <c r="U48" s="698"/>
    </row>
    <row r="49" spans="1:21" ht="35.25" thickBot="1" x14ac:dyDescent="0.35">
      <c r="A49" s="785">
        <v>72673</v>
      </c>
      <c r="B49" s="793" t="s">
        <v>1734</v>
      </c>
      <c r="C49" s="796" t="s">
        <v>1735</v>
      </c>
      <c r="D49" s="786">
        <v>25</v>
      </c>
      <c r="E49" s="721"/>
      <c r="F49" s="722"/>
      <c r="G49" s="672">
        <v>3648.5666666666666</v>
      </c>
      <c r="H49" s="723">
        <v>4378.28</v>
      </c>
      <c r="I49" s="672">
        <v>4128.5666666666666</v>
      </c>
      <c r="J49" s="723">
        <v>4954.28</v>
      </c>
      <c r="K49" s="672">
        <v>4608.5666666666666</v>
      </c>
      <c r="L49" s="723">
        <v>5530.28</v>
      </c>
      <c r="M49" s="672">
        <v>5208.5666666666666</v>
      </c>
      <c r="N49" s="723">
        <v>6250.28</v>
      </c>
      <c r="O49" s="672">
        <v>6408.5666666666666</v>
      </c>
      <c r="P49" s="723">
        <v>7690.28</v>
      </c>
      <c r="Q49" s="1092" t="s">
        <v>1678</v>
      </c>
      <c r="R49" s="1092"/>
      <c r="S49" s="1092" t="s">
        <v>1678</v>
      </c>
      <c r="T49" s="1092"/>
      <c r="U49" s="724" t="s">
        <v>1678</v>
      </c>
    </row>
  </sheetData>
  <mergeCells count="96">
    <mergeCell ref="Q45:R45"/>
    <mergeCell ref="S45:T45"/>
    <mergeCell ref="Q49:R49"/>
    <mergeCell ref="S49:T49"/>
    <mergeCell ref="Q46:R46"/>
    <mergeCell ref="S46:T46"/>
    <mergeCell ref="Q47:R47"/>
    <mergeCell ref="S47:T47"/>
    <mergeCell ref="Q48:R48"/>
    <mergeCell ref="S48:T48"/>
    <mergeCell ref="Q42:R42"/>
    <mergeCell ref="S42:T42"/>
    <mergeCell ref="Q43:R43"/>
    <mergeCell ref="S43:T43"/>
    <mergeCell ref="Q44:R44"/>
    <mergeCell ref="S44:T44"/>
    <mergeCell ref="Q39:R39"/>
    <mergeCell ref="S39:T39"/>
    <mergeCell ref="Q40:R40"/>
    <mergeCell ref="S40:T40"/>
    <mergeCell ref="Q41:R41"/>
    <mergeCell ref="S41:T41"/>
    <mergeCell ref="Q36:R36"/>
    <mergeCell ref="S36:T36"/>
    <mergeCell ref="Q37:R37"/>
    <mergeCell ref="S37:T37"/>
    <mergeCell ref="Q38:R38"/>
    <mergeCell ref="S38:T38"/>
    <mergeCell ref="Q31:R31"/>
    <mergeCell ref="S31:T31"/>
    <mergeCell ref="Q32:R32"/>
    <mergeCell ref="S32:T32"/>
    <mergeCell ref="Q33:R33"/>
    <mergeCell ref="S33:T33"/>
    <mergeCell ref="Q28:R28"/>
    <mergeCell ref="S28:T28"/>
    <mergeCell ref="Q29:R29"/>
    <mergeCell ref="S29:T29"/>
    <mergeCell ref="Q30:R30"/>
    <mergeCell ref="S30:T30"/>
    <mergeCell ref="Q25:R25"/>
    <mergeCell ref="S25:T25"/>
    <mergeCell ref="Q26:R26"/>
    <mergeCell ref="S26:T26"/>
    <mergeCell ref="Q27:R27"/>
    <mergeCell ref="S27:T27"/>
    <mergeCell ref="Q22:R22"/>
    <mergeCell ref="S22:T22"/>
    <mergeCell ref="Q23:R23"/>
    <mergeCell ref="S23:T23"/>
    <mergeCell ref="Q24:R24"/>
    <mergeCell ref="S24:T24"/>
    <mergeCell ref="Q19:R19"/>
    <mergeCell ref="S19:T19"/>
    <mergeCell ref="Q20:R20"/>
    <mergeCell ref="S20:T20"/>
    <mergeCell ref="Q21:R21"/>
    <mergeCell ref="S21:T21"/>
    <mergeCell ref="Q6:R6"/>
    <mergeCell ref="S6:T6"/>
    <mergeCell ref="A7:C7"/>
    <mergeCell ref="A13:C13"/>
    <mergeCell ref="I18:J18"/>
    <mergeCell ref="K18:L18"/>
    <mergeCell ref="M18:N18"/>
    <mergeCell ref="Q17:R17"/>
    <mergeCell ref="Q18:R18"/>
    <mergeCell ref="O18:P18"/>
    <mergeCell ref="S17:T17"/>
    <mergeCell ref="S18:T18"/>
    <mergeCell ref="S3:U3"/>
    <mergeCell ref="A1:U1"/>
    <mergeCell ref="E18:F18"/>
    <mergeCell ref="G18:H18"/>
    <mergeCell ref="A2:C2"/>
    <mergeCell ref="G2:M2"/>
    <mergeCell ref="A3:C3"/>
    <mergeCell ref="A15:C15"/>
    <mergeCell ref="G15:M15"/>
    <mergeCell ref="A14:S14"/>
    <mergeCell ref="E6:F6"/>
    <mergeCell ref="G6:H6"/>
    <mergeCell ref="I6:J6"/>
    <mergeCell ref="K6:L6"/>
    <mergeCell ref="M6:N6"/>
    <mergeCell ref="O6:P6"/>
    <mergeCell ref="Q34:R34"/>
    <mergeCell ref="S34:T34"/>
    <mergeCell ref="E35:F35"/>
    <mergeCell ref="G35:H35"/>
    <mergeCell ref="I35:J35"/>
    <mergeCell ref="K35:L35"/>
    <mergeCell ref="M35:N35"/>
    <mergeCell ref="O35:P35"/>
    <mergeCell ref="Q35:R35"/>
    <mergeCell ref="S35:T35"/>
  </mergeCells>
  <pageMargins left="0.25" right="0.12" top="0.57870370370370372" bottom="0.14000000000000001" header="0.12" footer="0.13"/>
  <pageSetup paperSize="9" scale="47" orientation="landscape" r:id="rId1"/>
  <headerFooter>
    <oddHeader>&amp;CАО «Зиверт рус» 142400, МО, г. Ногинск Тер. Ногинск-Технопарк, д.12
moscow@quick-mix.com,  www.sievert-rus.ru</oddHeader>
  </headerFooter>
  <rowBreaks count="1" manualBreakCount="1">
    <brk id="33" max="20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8"/>
  <sheetViews>
    <sheetView zoomScale="110" zoomScaleNormal="110" workbookViewId="0">
      <pane ySplit="1" topLeftCell="A2" activePane="bottomLeft" state="frozen"/>
      <selection activeCell="G5" sqref="G5"/>
      <selection pane="bottomLeft" activeCell="B2" sqref="B2:D2"/>
    </sheetView>
  </sheetViews>
  <sheetFormatPr defaultRowHeight="12.75" x14ac:dyDescent="0.2"/>
  <cols>
    <col min="1" max="1" width="8.7109375" style="217"/>
    <col min="3" max="3" width="34.28515625" customWidth="1"/>
    <col min="4" max="4" width="10" style="122" customWidth="1"/>
    <col min="5" max="5" width="22.140625" customWidth="1"/>
    <col min="7" max="7" width="20.140625" style="201" bestFit="1" customWidth="1"/>
    <col min="8" max="8" width="12.85546875" customWidth="1"/>
    <col min="9" max="9" width="9.5703125" customWidth="1"/>
    <col min="10" max="10" width="10.7109375" bestFit="1" customWidth="1"/>
    <col min="11" max="11" width="8.7109375" style="201"/>
    <col min="16" max="16" width="16.140625" style="455" bestFit="1" customWidth="1"/>
    <col min="17" max="17" width="11" style="456" bestFit="1" customWidth="1"/>
    <col min="19" max="19" width="4.85546875" customWidth="1"/>
  </cols>
  <sheetData>
    <row r="1" spans="1:17" x14ac:dyDescent="0.2">
      <c r="B1" t="s">
        <v>261</v>
      </c>
    </row>
    <row r="2" spans="1:17" ht="23.25" x14ac:dyDescent="0.35">
      <c r="A2" s="217" t="s">
        <v>554</v>
      </c>
      <c r="B2">
        <v>83767</v>
      </c>
      <c r="C2" t="s">
        <v>159</v>
      </c>
      <c r="D2" s="122">
        <f>H2</f>
        <v>3023.34</v>
      </c>
      <c r="F2">
        <v>83767</v>
      </c>
      <c r="G2" t="s">
        <v>159</v>
      </c>
      <c r="H2" s="122">
        <f>ROUNDUP(J2,2)</f>
        <v>3023.34</v>
      </c>
      <c r="I2" s="455">
        <v>37.791726438670025</v>
      </c>
      <c r="J2" s="122">
        <f>I2*K$2</f>
        <v>3023.338115093602</v>
      </c>
      <c r="K2" s="459">
        <v>80</v>
      </c>
      <c r="L2" s="460" t="s">
        <v>555</v>
      </c>
      <c r="M2" s="461" t="s">
        <v>1032</v>
      </c>
      <c r="P2"/>
      <c r="Q2"/>
    </row>
    <row r="3" spans="1:17" x14ac:dyDescent="0.2">
      <c r="A3" s="217" t="s">
        <v>554</v>
      </c>
      <c r="B3">
        <v>68214</v>
      </c>
      <c r="C3" t="s">
        <v>545</v>
      </c>
      <c r="D3" s="122">
        <f t="shared" ref="D3:D47" si="0">H3</f>
        <v>1666.28</v>
      </c>
      <c r="F3">
        <v>68214</v>
      </c>
      <c r="G3" t="s">
        <v>545</v>
      </c>
      <c r="H3" s="122">
        <f t="shared" ref="H3:H42" si="1">ROUNDUP(J3,2)</f>
        <v>1666.28</v>
      </c>
      <c r="I3" s="455">
        <v>20.828437025555555</v>
      </c>
      <c r="J3" s="122">
        <f t="shared" ref="J3:J47" si="2">I3*K$2</f>
        <v>1666.2749620444445</v>
      </c>
      <c r="K3"/>
      <c r="P3"/>
      <c r="Q3"/>
    </row>
    <row r="4" spans="1:17" x14ac:dyDescent="0.2">
      <c r="A4" s="217" t="s">
        <v>554</v>
      </c>
      <c r="B4">
        <v>76051</v>
      </c>
      <c r="C4" t="s">
        <v>546</v>
      </c>
      <c r="D4" s="122">
        <f t="shared" si="0"/>
        <v>1285.8599999999999</v>
      </c>
      <c r="F4">
        <v>76051</v>
      </c>
      <c r="G4" t="s">
        <v>546</v>
      </c>
      <c r="H4" s="122">
        <f t="shared" si="1"/>
        <v>1285.8599999999999</v>
      </c>
      <c r="I4" s="455">
        <v>16.073228000555556</v>
      </c>
      <c r="J4" s="122">
        <f t="shared" si="2"/>
        <v>1285.8582400444445</v>
      </c>
      <c r="K4"/>
      <c r="P4"/>
      <c r="Q4"/>
    </row>
    <row r="5" spans="1:17" x14ac:dyDescent="0.2">
      <c r="A5" s="217" t="s">
        <v>554</v>
      </c>
      <c r="B5">
        <v>68490</v>
      </c>
      <c r="C5" t="s">
        <v>547</v>
      </c>
      <c r="D5" s="122">
        <f t="shared" si="0"/>
        <v>1324.35</v>
      </c>
      <c r="F5">
        <v>68490</v>
      </c>
      <c r="G5" t="s">
        <v>547</v>
      </c>
      <c r="H5" s="122">
        <f t="shared" si="1"/>
        <v>1324.35</v>
      </c>
      <c r="I5" s="455">
        <v>16.554337745069745</v>
      </c>
      <c r="J5" s="122">
        <f t="shared" si="2"/>
        <v>1324.3470196055796</v>
      </c>
      <c r="K5"/>
      <c r="P5"/>
      <c r="Q5"/>
    </row>
    <row r="6" spans="1:17" x14ac:dyDescent="0.2">
      <c r="A6" s="217" t="s">
        <v>554</v>
      </c>
      <c r="B6">
        <v>13933</v>
      </c>
      <c r="C6" t="s">
        <v>548</v>
      </c>
      <c r="D6" s="122">
        <f t="shared" si="0"/>
        <v>1416.95</v>
      </c>
      <c r="F6">
        <v>13933</v>
      </c>
      <c r="G6" t="s">
        <v>548</v>
      </c>
      <c r="H6" s="122">
        <f t="shared" si="1"/>
        <v>1416.95</v>
      </c>
      <c r="I6" s="462">
        <v>17.71176990555556</v>
      </c>
      <c r="J6" s="122">
        <f t="shared" si="2"/>
        <v>1416.9415924444447</v>
      </c>
      <c r="K6"/>
      <c r="P6"/>
      <c r="Q6"/>
    </row>
    <row r="7" spans="1:17" x14ac:dyDescent="0.2">
      <c r="A7" s="217" t="s">
        <v>554</v>
      </c>
      <c r="B7">
        <v>76107</v>
      </c>
      <c r="C7" t="s">
        <v>549</v>
      </c>
      <c r="D7" s="122">
        <f t="shared" si="0"/>
        <v>1319.48</v>
      </c>
      <c r="F7">
        <v>76107</v>
      </c>
      <c r="G7" t="s">
        <v>549</v>
      </c>
      <c r="H7" s="122">
        <f t="shared" si="1"/>
        <v>1319.48</v>
      </c>
      <c r="I7" s="462">
        <v>16.493430444841266</v>
      </c>
      <c r="J7" s="122">
        <f t="shared" si="2"/>
        <v>1319.4744355873013</v>
      </c>
      <c r="K7"/>
      <c r="P7"/>
      <c r="Q7"/>
    </row>
    <row r="8" spans="1:17" x14ac:dyDescent="0.2">
      <c r="A8" s="217" t="s">
        <v>551</v>
      </c>
      <c r="B8">
        <v>77855</v>
      </c>
      <c r="C8" t="s">
        <v>160</v>
      </c>
      <c r="D8" s="122">
        <f t="shared" si="0"/>
        <v>3165.15</v>
      </c>
      <c r="F8">
        <v>77855</v>
      </c>
      <c r="G8" s="201" t="s">
        <v>550</v>
      </c>
      <c r="H8" s="122">
        <f t="shared" si="1"/>
        <v>3165.15</v>
      </c>
      <c r="I8" s="462">
        <v>39.564351189397065</v>
      </c>
      <c r="J8" s="122">
        <f t="shared" si="2"/>
        <v>3165.1480951517651</v>
      </c>
      <c r="K8"/>
      <c r="P8"/>
      <c r="Q8"/>
    </row>
    <row r="9" spans="1:17" x14ac:dyDescent="0.2">
      <c r="A9" s="217" t="s">
        <v>551</v>
      </c>
      <c r="B9">
        <v>77856</v>
      </c>
      <c r="C9" t="s">
        <v>161</v>
      </c>
      <c r="D9" s="122">
        <f t="shared" si="0"/>
        <v>3208.2400000000002</v>
      </c>
      <c r="F9">
        <v>77856</v>
      </c>
      <c r="G9" s="201" t="s">
        <v>550</v>
      </c>
      <c r="H9" s="122">
        <f t="shared" si="1"/>
        <v>3208.2400000000002</v>
      </c>
      <c r="I9" s="462">
        <v>40.102892934397062</v>
      </c>
      <c r="J9" s="122">
        <f t="shared" si="2"/>
        <v>3208.2314347517649</v>
      </c>
      <c r="K9"/>
      <c r="P9"/>
      <c r="Q9"/>
    </row>
    <row r="10" spans="1:17" x14ac:dyDescent="0.2">
      <c r="A10" s="217" t="s">
        <v>551</v>
      </c>
      <c r="B10" s="202">
        <v>77857</v>
      </c>
      <c r="C10" s="202" t="s">
        <v>162</v>
      </c>
      <c r="D10" s="203">
        <f t="shared" si="0"/>
        <v>3279.7400000000002</v>
      </c>
      <c r="E10" s="202"/>
      <c r="F10" s="202">
        <v>77857</v>
      </c>
      <c r="G10" s="204" t="s">
        <v>550</v>
      </c>
      <c r="H10" s="203">
        <f t="shared" si="1"/>
        <v>3279.7400000000002</v>
      </c>
      <c r="I10" s="458">
        <v>40.996643064397063</v>
      </c>
      <c r="J10" s="203">
        <f t="shared" si="2"/>
        <v>3279.731445151765</v>
      </c>
      <c r="K10" s="202"/>
      <c r="L10" s="202"/>
      <c r="P10"/>
      <c r="Q10"/>
    </row>
    <row r="11" spans="1:17" x14ac:dyDescent="0.2">
      <c r="A11" s="217" t="s">
        <v>552</v>
      </c>
      <c r="B11">
        <v>57730</v>
      </c>
      <c r="C11" t="s">
        <v>131</v>
      </c>
      <c r="D11" s="122">
        <f t="shared" si="0"/>
        <v>1463.02</v>
      </c>
      <c r="F11">
        <v>57730</v>
      </c>
      <c r="G11" t="s">
        <v>131</v>
      </c>
      <c r="H11" s="122">
        <f t="shared" si="1"/>
        <v>1463.02</v>
      </c>
      <c r="I11" s="455">
        <v>18.287690984444442</v>
      </c>
      <c r="J11" s="122">
        <f t="shared" si="2"/>
        <v>1463.0152787555553</v>
      </c>
      <c r="K11"/>
      <c r="P11"/>
      <c r="Q11"/>
    </row>
    <row r="12" spans="1:17" x14ac:dyDescent="0.2">
      <c r="A12" s="217" t="s">
        <v>552</v>
      </c>
      <c r="B12">
        <v>57731</v>
      </c>
      <c r="C12" t="s">
        <v>132</v>
      </c>
      <c r="D12" s="122">
        <f t="shared" si="0"/>
        <v>1497.85</v>
      </c>
      <c r="F12">
        <v>57731</v>
      </c>
      <c r="G12" t="s">
        <v>132</v>
      </c>
      <c r="H12" s="122">
        <f t="shared" si="1"/>
        <v>1497.85</v>
      </c>
      <c r="I12" s="455">
        <v>18.723107714444442</v>
      </c>
      <c r="J12" s="122">
        <f t="shared" si="2"/>
        <v>1497.8486171555553</v>
      </c>
      <c r="K12"/>
      <c r="P12"/>
      <c r="Q12"/>
    </row>
    <row r="13" spans="1:17" x14ac:dyDescent="0.2">
      <c r="A13" s="217" t="s">
        <v>552</v>
      </c>
      <c r="B13">
        <v>57733</v>
      </c>
      <c r="C13" t="s">
        <v>133</v>
      </c>
      <c r="D13" s="122">
        <f t="shared" si="0"/>
        <v>1564.77</v>
      </c>
      <c r="F13">
        <v>57733</v>
      </c>
      <c r="G13" t="s">
        <v>133</v>
      </c>
      <c r="H13" s="122">
        <f t="shared" si="1"/>
        <v>1564.77</v>
      </c>
      <c r="I13" s="455">
        <v>19.559566169444441</v>
      </c>
      <c r="J13" s="122">
        <f t="shared" si="2"/>
        <v>1564.7652935555552</v>
      </c>
      <c r="K13"/>
      <c r="P13"/>
      <c r="Q13"/>
    </row>
    <row r="14" spans="1:17" x14ac:dyDescent="0.2">
      <c r="A14" s="217" t="s">
        <v>552</v>
      </c>
      <c r="B14">
        <v>57156</v>
      </c>
      <c r="C14" t="s">
        <v>517</v>
      </c>
      <c r="D14" s="122">
        <f t="shared" si="0"/>
        <v>1671.04</v>
      </c>
      <c r="F14">
        <v>57156</v>
      </c>
      <c r="G14" t="s">
        <v>517</v>
      </c>
      <c r="H14" s="122">
        <f t="shared" si="1"/>
        <v>1671.04</v>
      </c>
      <c r="I14" s="455">
        <v>20.887890207546292</v>
      </c>
      <c r="J14" s="122">
        <f t="shared" si="2"/>
        <v>1671.0312166037033</v>
      </c>
      <c r="K14"/>
      <c r="P14"/>
      <c r="Q14"/>
    </row>
    <row r="15" spans="1:17" x14ac:dyDescent="0.2">
      <c r="A15" s="217" t="s">
        <v>552</v>
      </c>
      <c r="B15">
        <v>57160</v>
      </c>
      <c r="C15" t="s">
        <v>518</v>
      </c>
      <c r="D15" s="122">
        <f t="shared" si="0"/>
        <v>1647.2</v>
      </c>
      <c r="F15">
        <v>57160</v>
      </c>
      <c r="G15" t="s">
        <v>518</v>
      </c>
      <c r="H15" s="122">
        <f t="shared" si="1"/>
        <v>1647.2</v>
      </c>
      <c r="I15" s="455">
        <v>20.589973497546293</v>
      </c>
      <c r="J15" s="122">
        <f t="shared" si="2"/>
        <v>1647.1978798037035</v>
      </c>
      <c r="K15"/>
      <c r="P15"/>
      <c r="Q15"/>
    </row>
    <row r="16" spans="1:17" x14ac:dyDescent="0.2">
      <c r="A16" s="217" t="s">
        <v>552</v>
      </c>
      <c r="B16">
        <v>57201</v>
      </c>
      <c r="C16" t="s">
        <v>519</v>
      </c>
      <c r="D16" s="122">
        <f t="shared" si="0"/>
        <v>1257.6199999999999</v>
      </c>
      <c r="F16">
        <v>57201</v>
      </c>
      <c r="G16" t="s">
        <v>519</v>
      </c>
      <c r="H16" s="122">
        <f t="shared" si="1"/>
        <v>1257.6199999999999</v>
      </c>
      <c r="I16" s="455">
        <v>15.720181122546293</v>
      </c>
      <c r="J16" s="122">
        <f t="shared" si="2"/>
        <v>1257.6144898037035</v>
      </c>
      <c r="K16"/>
      <c r="P16"/>
      <c r="Q16"/>
    </row>
    <row r="17" spans="1:17" x14ac:dyDescent="0.2">
      <c r="A17" s="217" t="s">
        <v>552</v>
      </c>
      <c r="B17">
        <v>57915</v>
      </c>
      <c r="C17" t="s">
        <v>520</v>
      </c>
      <c r="D17" s="122">
        <f t="shared" si="0"/>
        <v>1770.18</v>
      </c>
      <c r="F17">
        <v>57915</v>
      </c>
      <c r="G17" t="s">
        <v>520</v>
      </c>
      <c r="H17" s="122">
        <f t="shared" si="1"/>
        <v>1770.18</v>
      </c>
      <c r="I17" s="455">
        <v>22.127247322735045</v>
      </c>
      <c r="J17" s="122">
        <f t="shared" si="2"/>
        <v>1770.1797858188036</v>
      </c>
      <c r="K17"/>
      <c r="P17"/>
      <c r="Q17"/>
    </row>
    <row r="18" spans="1:17" x14ac:dyDescent="0.2">
      <c r="A18" s="217" t="s">
        <v>552</v>
      </c>
      <c r="B18">
        <v>57916</v>
      </c>
      <c r="C18" t="s">
        <v>520</v>
      </c>
      <c r="D18" s="122">
        <f t="shared" si="0"/>
        <v>1770.18</v>
      </c>
      <c r="F18">
        <v>57916</v>
      </c>
      <c r="G18" t="s">
        <v>520</v>
      </c>
      <c r="H18" s="122">
        <f t="shared" si="1"/>
        <v>1770.18</v>
      </c>
      <c r="I18" s="455">
        <v>22.127247322735045</v>
      </c>
      <c r="J18" s="122">
        <f t="shared" si="2"/>
        <v>1770.1797858188036</v>
      </c>
      <c r="K18"/>
      <c r="P18"/>
      <c r="Q18"/>
    </row>
    <row r="19" spans="1:17" x14ac:dyDescent="0.2">
      <c r="A19" s="217" t="s">
        <v>552</v>
      </c>
      <c r="B19">
        <v>57917</v>
      </c>
      <c r="C19" t="s">
        <v>520</v>
      </c>
      <c r="D19" s="122">
        <f t="shared" si="0"/>
        <v>1770.18</v>
      </c>
      <c r="F19">
        <v>57917</v>
      </c>
      <c r="G19" t="s">
        <v>520</v>
      </c>
      <c r="H19" s="122">
        <f t="shared" si="1"/>
        <v>1770.18</v>
      </c>
      <c r="I19" s="455">
        <v>22.127247322735045</v>
      </c>
      <c r="J19" s="122">
        <f t="shared" si="2"/>
        <v>1770.1797858188036</v>
      </c>
      <c r="K19"/>
      <c r="P19"/>
      <c r="Q19"/>
    </row>
    <row r="20" spans="1:17" x14ac:dyDescent="0.2">
      <c r="A20" s="217" t="s">
        <v>552</v>
      </c>
      <c r="B20">
        <v>57918</v>
      </c>
      <c r="C20" t="s">
        <v>520</v>
      </c>
      <c r="D20" s="122">
        <f t="shared" si="0"/>
        <v>1497.93</v>
      </c>
      <c r="F20">
        <v>57918</v>
      </c>
      <c r="G20" t="s">
        <v>520</v>
      </c>
      <c r="H20" s="122">
        <f t="shared" si="1"/>
        <v>1497.93</v>
      </c>
      <c r="I20" s="455">
        <v>18.724121827735043</v>
      </c>
      <c r="J20" s="122">
        <f t="shared" si="2"/>
        <v>1497.9297462188035</v>
      </c>
      <c r="K20"/>
      <c r="P20"/>
      <c r="Q20"/>
    </row>
    <row r="21" spans="1:17" x14ac:dyDescent="0.2">
      <c r="A21" s="217" t="s">
        <v>552</v>
      </c>
      <c r="B21">
        <v>56178</v>
      </c>
      <c r="C21" t="s">
        <v>79</v>
      </c>
      <c r="D21" s="122">
        <v>1401.99</v>
      </c>
      <c r="E21" t="s">
        <v>629</v>
      </c>
      <c r="F21">
        <v>56178</v>
      </c>
      <c r="G21" t="s">
        <v>79</v>
      </c>
      <c r="H21" s="122">
        <f t="shared" si="1"/>
        <v>1534.14</v>
      </c>
      <c r="I21" s="455">
        <v>19.176631417074447</v>
      </c>
      <c r="J21" s="122">
        <f t="shared" si="2"/>
        <v>1534.1305133659557</v>
      </c>
      <c r="K21"/>
      <c r="P21"/>
      <c r="Q21"/>
    </row>
    <row r="22" spans="1:17" x14ac:dyDescent="0.2">
      <c r="A22" s="217" t="s">
        <v>552</v>
      </c>
      <c r="B22">
        <v>56179</v>
      </c>
      <c r="C22" t="s">
        <v>79</v>
      </c>
      <c r="D22" s="122">
        <v>5746.02</v>
      </c>
      <c r="E22" t="s">
        <v>629</v>
      </c>
      <c r="F22">
        <v>56179</v>
      </c>
      <c r="G22" t="s">
        <v>79</v>
      </c>
      <c r="H22" s="122">
        <f t="shared" si="1"/>
        <v>6362.05</v>
      </c>
      <c r="I22" s="455">
        <v>79.525614393297801</v>
      </c>
      <c r="J22" s="122">
        <f t="shared" si="2"/>
        <v>6362.0491514638243</v>
      </c>
      <c r="K22"/>
      <c r="P22"/>
      <c r="Q22"/>
    </row>
    <row r="23" spans="1:17" x14ac:dyDescent="0.2">
      <c r="A23" s="217" t="s">
        <v>552</v>
      </c>
      <c r="B23">
        <v>56602</v>
      </c>
      <c r="C23" t="s">
        <v>79</v>
      </c>
      <c r="D23" s="122">
        <f t="shared" si="0"/>
        <v>35755.85</v>
      </c>
      <c r="F23">
        <v>56602</v>
      </c>
      <c r="G23" t="s">
        <v>79</v>
      </c>
      <c r="H23" s="122">
        <f t="shared" si="1"/>
        <v>35755.85</v>
      </c>
      <c r="I23" s="455">
        <v>446.94809022734006</v>
      </c>
      <c r="J23" s="122">
        <f t="shared" si="2"/>
        <v>35755.847218187206</v>
      </c>
      <c r="K23"/>
      <c r="P23"/>
      <c r="Q23"/>
    </row>
    <row r="24" spans="1:17" x14ac:dyDescent="0.2">
      <c r="A24" s="217" t="s">
        <v>552</v>
      </c>
      <c r="B24">
        <v>57747</v>
      </c>
      <c r="C24" t="s">
        <v>521</v>
      </c>
      <c r="D24" s="122">
        <f t="shared" si="0"/>
        <v>2326.73</v>
      </c>
      <c r="F24">
        <v>57747</v>
      </c>
      <c r="G24" t="s">
        <v>521</v>
      </c>
      <c r="H24" s="122">
        <f t="shared" si="1"/>
        <v>2326.73</v>
      </c>
      <c r="I24" s="457">
        <v>29.084104374893379</v>
      </c>
      <c r="J24" s="122">
        <f t="shared" si="2"/>
        <v>2326.7283499914702</v>
      </c>
      <c r="K24"/>
      <c r="P24"/>
      <c r="Q24"/>
    </row>
    <row r="25" spans="1:17" x14ac:dyDescent="0.2">
      <c r="A25" s="217" t="s">
        <v>552</v>
      </c>
      <c r="B25">
        <v>57749</v>
      </c>
      <c r="C25" t="s">
        <v>521</v>
      </c>
      <c r="D25" s="122">
        <f t="shared" si="0"/>
        <v>2365.23</v>
      </c>
      <c r="F25">
        <v>57749</v>
      </c>
      <c r="G25" t="s">
        <v>521</v>
      </c>
      <c r="H25" s="122">
        <f t="shared" si="1"/>
        <v>2365.23</v>
      </c>
      <c r="I25" s="457">
        <v>29.565354444893373</v>
      </c>
      <c r="J25" s="122">
        <f t="shared" si="2"/>
        <v>2365.2283555914701</v>
      </c>
      <c r="K25"/>
      <c r="P25"/>
      <c r="Q25"/>
    </row>
    <row r="26" spans="1:17" x14ac:dyDescent="0.2">
      <c r="A26" s="217" t="s">
        <v>552</v>
      </c>
      <c r="B26">
        <v>57748</v>
      </c>
      <c r="C26" t="s">
        <v>521</v>
      </c>
      <c r="D26" s="122">
        <f t="shared" si="0"/>
        <v>2466.98</v>
      </c>
      <c r="F26">
        <v>57748</v>
      </c>
      <c r="G26" t="s">
        <v>521</v>
      </c>
      <c r="H26" s="122">
        <f t="shared" si="1"/>
        <v>2466.98</v>
      </c>
      <c r="I26" s="457">
        <v>30.837229629893386</v>
      </c>
      <c r="J26" s="122">
        <f t="shared" si="2"/>
        <v>2466.9783703914709</v>
      </c>
      <c r="K26"/>
      <c r="P26"/>
      <c r="Q26"/>
    </row>
    <row r="27" spans="1:17" x14ac:dyDescent="0.2">
      <c r="A27" s="217" t="s">
        <v>552</v>
      </c>
      <c r="B27">
        <v>56381</v>
      </c>
      <c r="C27" t="s">
        <v>522</v>
      </c>
      <c r="D27" s="122">
        <f t="shared" si="0"/>
        <v>1208.29</v>
      </c>
      <c r="F27">
        <v>56381</v>
      </c>
      <c r="G27" t="s">
        <v>522</v>
      </c>
      <c r="H27" s="122">
        <f t="shared" si="1"/>
        <v>1208.29</v>
      </c>
      <c r="I27" s="457">
        <v>15.10351060244669</v>
      </c>
      <c r="J27" s="122">
        <f t="shared" si="2"/>
        <v>1208.2808481957352</v>
      </c>
      <c r="K27"/>
      <c r="P27"/>
      <c r="Q27"/>
    </row>
    <row r="28" spans="1:17" x14ac:dyDescent="0.2">
      <c r="A28" s="217" t="s">
        <v>552</v>
      </c>
      <c r="B28">
        <v>56382</v>
      </c>
      <c r="C28" t="s">
        <v>522</v>
      </c>
      <c r="D28" s="122">
        <f t="shared" si="0"/>
        <v>1225.7</v>
      </c>
      <c r="F28">
        <v>56382</v>
      </c>
      <c r="G28" t="s">
        <v>522</v>
      </c>
      <c r="H28" s="122">
        <f t="shared" si="1"/>
        <v>1225.7</v>
      </c>
      <c r="I28" s="457">
        <v>15.321218967446692</v>
      </c>
      <c r="J28" s="122">
        <f t="shared" si="2"/>
        <v>1225.6975173957353</v>
      </c>
      <c r="K28"/>
      <c r="P28"/>
      <c r="Q28"/>
    </row>
    <row r="29" spans="1:17" x14ac:dyDescent="0.2">
      <c r="A29" s="217" t="s">
        <v>552</v>
      </c>
      <c r="B29">
        <v>56383</v>
      </c>
      <c r="C29" t="s">
        <v>522</v>
      </c>
      <c r="D29" s="122">
        <f t="shared" si="0"/>
        <v>1279.79</v>
      </c>
      <c r="F29">
        <v>56383</v>
      </c>
      <c r="G29" t="s">
        <v>522</v>
      </c>
      <c r="H29" s="122">
        <f t="shared" si="1"/>
        <v>1279.79</v>
      </c>
      <c r="I29" s="457">
        <v>15.997260732446689</v>
      </c>
      <c r="J29" s="122">
        <f t="shared" si="2"/>
        <v>1279.780858595735</v>
      </c>
      <c r="K29"/>
      <c r="P29"/>
      <c r="Q29"/>
    </row>
    <row r="30" spans="1:17" x14ac:dyDescent="0.2">
      <c r="A30" s="217" t="s">
        <v>552</v>
      </c>
      <c r="B30">
        <v>57020</v>
      </c>
      <c r="C30" t="s">
        <v>523</v>
      </c>
      <c r="D30" s="122">
        <f t="shared" si="0"/>
        <v>3151.73</v>
      </c>
      <c r="F30">
        <v>57020</v>
      </c>
      <c r="G30" t="s">
        <v>523</v>
      </c>
      <c r="H30" s="122">
        <f t="shared" si="1"/>
        <v>3151.73</v>
      </c>
      <c r="I30" s="457">
        <v>39.396605874893382</v>
      </c>
      <c r="J30" s="122">
        <f t="shared" si="2"/>
        <v>3151.7284699914708</v>
      </c>
      <c r="K30"/>
      <c r="P30"/>
      <c r="Q30"/>
    </row>
    <row r="31" spans="1:17" x14ac:dyDescent="0.2">
      <c r="A31" s="217" t="s">
        <v>552</v>
      </c>
      <c r="B31">
        <v>57028</v>
      </c>
      <c r="C31" t="s">
        <v>523</v>
      </c>
      <c r="D31" s="122">
        <f t="shared" si="0"/>
        <v>3328.65</v>
      </c>
      <c r="F31">
        <v>57028</v>
      </c>
      <c r="G31" t="s">
        <v>523</v>
      </c>
      <c r="H31" s="122">
        <f t="shared" si="1"/>
        <v>3328.65</v>
      </c>
      <c r="I31" s="457">
        <v>41.608064529893383</v>
      </c>
      <c r="J31" s="122">
        <f t="shared" si="2"/>
        <v>3328.6451623914709</v>
      </c>
      <c r="K31"/>
      <c r="P31"/>
      <c r="Q31"/>
    </row>
    <row r="32" spans="1:17" x14ac:dyDescent="0.2">
      <c r="A32" s="217" t="s">
        <v>552</v>
      </c>
      <c r="B32">
        <v>57023</v>
      </c>
      <c r="C32" t="s">
        <v>523</v>
      </c>
      <c r="D32" s="122">
        <f t="shared" si="0"/>
        <v>3431.32</v>
      </c>
      <c r="F32">
        <v>57023</v>
      </c>
      <c r="G32" t="s">
        <v>523</v>
      </c>
      <c r="H32" s="122">
        <f t="shared" si="1"/>
        <v>3431.32</v>
      </c>
      <c r="I32" s="457">
        <v>42.891398049893375</v>
      </c>
      <c r="J32" s="122">
        <f t="shared" si="2"/>
        <v>3431.3118439914701</v>
      </c>
      <c r="K32"/>
      <c r="P32"/>
      <c r="Q32"/>
    </row>
    <row r="33" spans="1:17" x14ac:dyDescent="0.2">
      <c r="A33" s="217" t="s">
        <v>552</v>
      </c>
      <c r="B33">
        <v>57007</v>
      </c>
      <c r="C33" t="s">
        <v>524</v>
      </c>
      <c r="D33" s="122">
        <f t="shared" si="0"/>
        <v>3471.65</v>
      </c>
      <c r="F33">
        <v>57007</v>
      </c>
      <c r="G33" t="s">
        <v>524</v>
      </c>
      <c r="H33" s="122">
        <f t="shared" si="1"/>
        <v>3471.65</v>
      </c>
      <c r="I33" s="457">
        <v>43.395564789893363</v>
      </c>
      <c r="J33" s="122">
        <f t="shared" si="2"/>
        <v>3471.6451831914692</v>
      </c>
      <c r="K33"/>
      <c r="P33"/>
      <c r="Q33"/>
    </row>
    <row r="34" spans="1:17" x14ac:dyDescent="0.2">
      <c r="A34" s="217" t="s">
        <v>552</v>
      </c>
      <c r="B34">
        <v>57009</v>
      </c>
      <c r="C34" t="s">
        <v>524</v>
      </c>
      <c r="D34" s="122">
        <f t="shared" si="0"/>
        <v>3645.82</v>
      </c>
      <c r="F34">
        <v>57009</v>
      </c>
      <c r="G34" t="s">
        <v>524</v>
      </c>
      <c r="H34" s="122">
        <f t="shared" si="1"/>
        <v>3645.82</v>
      </c>
      <c r="I34" s="457">
        <v>45.572648439893371</v>
      </c>
      <c r="J34" s="122">
        <f t="shared" si="2"/>
        <v>3645.8118751914699</v>
      </c>
      <c r="K34"/>
      <c r="P34"/>
      <c r="Q34"/>
    </row>
    <row r="35" spans="1:17" x14ac:dyDescent="0.2">
      <c r="A35" s="217" t="s">
        <v>552</v>
      </c>
      <c r="B35">
        <v>57008</v>
      </c>
      <c r="C35" t="s">
        <v>524</v>
      </c>
      <c r="D35" s="122">
        <f t="shared" si="0"/>
        <v>3745.73</v>
      </c>
      <c r="F35">
        <v>57008</v>
      </c>
      <c r="G35" t="s">
        <v>524</v>
      </c>
      <c r="H35" s="122">
        <f t="shared" si="1"/>
        <v>3745.73</v>
      </c>
      <c r="I35" s="457">
        <v>46.821606954893376</v>
      </c>
      <c r="J35" s="122">
        <f t="shared" si="2"/>
        <v>3745.7285563914702</v>
      </c>
      <c r="K35"/>
      <c r="P35"/>
      <c r="Q35"/>
    </row>
    <row r="36" spans="1:17" x14ac:dyDescent="0.2">
      <c r="A36" s="217" t="s">
        <v>552</v>
      </c>
      <c r="B36">
        <v>57032</v>
      </c>
      <c r="C36" t="s">
        <v>525</v>
      </c>
      <c r="D36" s="122">
        <f t="shared" si="0"/>
        <v>3624.73</v>
      </c>
      <c r="F36">
        <v>57032</v>
      </c>
      <c r="G36" t="s">
        <v>525</v>
      </c>
      <c r="H36" s="122">
        <f t="shared" si="1"/>
        <v>3624.73</v>
      </c>
      <c r="I36" s="457">
        <v>45.309106734893369</v>
      </c>
      <c r="J36" s="122">
        <f t="shared" si="2"/>
        <v>3624.7285387914694</v>
      </c>
      <c r="K36"/>
      <c r="P36"/>
      <c r="Q36"/>
    </row>
    <row r="37" spans="1:17" x14ac:dyDescent="0.2">
      <c r="A37" s="217" t="s">
        <v>552</v>
      </c>
      <c r="B37">
        <v>57031</v>
      </c>
      <c r="C37" t="s">
        <v>525</v>
      </c>
      <c r="D37" s="122">
        <f t="shared" si="0"/>
        <v>3770.48</v>
      </c>
      <c r="F37">
        <v>57031</v>
      </c>
      <c r="G37" t="s">
        <v>525</v>
      </c>
      <c r="H37" s="122">
        <f t="shared" si="1"/>
        <v>3770.48</v>
      </c>
      <c r="I37" s="457">
        <v>47.130981999893365</v>
      </c>
      <c r="J37" s="122">
        <f t="shared" si="2"/>
        <v>3770.4785599914694</v>
      </c>
      <c r="K37"/>
      <c r="P37"/>
      <c r="Q37"/>
    </row>
    <row r="38" spans="1:17" x14ac:dyDescent="0.2">
      <c r="A38" s="217" t="s">
        <v>552</v>
      </c>
      <c r="B38">
        <v>57033</v>
      </c>
      <c r="C38" t="s">
        <v>525</v>
      </c>
      <c r="D38" s="122">
        <f t="shared" si="0"/>
        <v>3869.48</v>
      </c>
      <c r="F38">
        <v>57033</v>
      </c>
      <c r="G38" t="s">
        <v>525</v>
      </c>
      <c r="H38" s="122">
        <f t="shared" si="1"/>
        <v>3869.48</v>
      </c>
      <c r="I38" s="457">
        <v>48.36848217989337</v>
      </c>
      <c r="J38" s="122">
        <f t="shared" si="2"/>
        <v>3869.4785743914695</v>
      </c>
      <c r="K38"/>
      <c r="P38"/>
      <c r="Q38"/>
    </row>
    <row r="39" spans="1:17" x14ac:dyDescent="0.2">
      <c r="A39" s="217" t="s">
        <v>552</v>
      </c>
      <c r="B39">
        <v>57036</v>
      </c>
      <c r="C39" t="s">
        <v>526</v>
      </c>
      <c r="D39" s="122">
        <f t="shared" si="0"/>
        <v>2441.9900000000002</v>
      </c>
      <c r="F39">
        <v>57036</v>
      </c>
      <c r="G39" t="s">
        <v>526</v>
      </c>
      <c r="H39" s="122">
        <f>ROUNDUP(J39,2)</f>
        <v>2441.9900000000002</v>
      </c>
      <c r="I39" s="457">
        <v>30.52487349773504</v>
      </c>
      <c r="J39" s="122">
        <f t="shared" si="2"/>
        <v>2441.9898798188033</v>
      </c>
      <c r="K39"/>
      <c r="P39"/>
      <c r="Q39"/>
    </row>
    <row r="40" spans="1:17" x14ac:dyDescent="0.2">
      <c r="A40" s="217" t="s">
        <v>552</v>
      </c>
      <c r="B40">
        <v>57038</v>
      </c>
      <c r="C40" t="s">
        <v>526</v>
      </c>
      <c r="D40" s="122">
        <f t="shared" si="0"/>
        <v>2697.7400000000002</v>
      </c>
      <c r="F40">
        <v>57038</v>
      </c>
      <c r="G40" t="s">
        <v>526</v>
      </c>
      <c r="H40" s="122">
        <f>ROUNDUP(J40,2)</f>
        <v>2697.7400000000002</v>
      </c>
      <c r="I40" s="457">
        <v>33.721748962735042</v>
      </c>
      <c r="J40" s="122">
        <f t="shared" si="2"/>
        <v>2697.7399170188032</v>
      </c>
      <c r="K40"/>
      <c r="P40"/>
      <c r="Q40"/>
    </row>
    <row r="41" spans="1:17" x14ac:dyDescent="0.2">
      <c r="A41" s="217" t="s">
        <v>552</v>
      </c>
      <c r="B41">
        <v>57039</v>
      </c>
      <c r="C41" t="s">
        <v>526</v>
      </c>
      <c r="D41" s="122">
        <f t="shared" si="0"/>
        <v>2697.7400000000002</v>
      </c>
      <c r="F41">
        <v>57039</v>
      </c>
      <c r="G41" t="s">
        <v>526</v>
      </c>
      <c r="H41" s="122">
        <f>ROUNDUP(J41,2)</f>
        <v>2697.7400000000002</v>
      </c>
      <c r="I41" s="457">
        <v>33.721748962735042</v>
      </c>
      <c r="J41" s="122">
        <f t="shared" si="2"/>
        <v>2697.7399170188032</v>
      </c>
      <c r="K41"/>
      <c r="P41"/>
      <c r="Q41"/>
    </row>
    <row r="42" spans="1:17" x14ac:dyDescent="0.2">
      <c r="A42" s="217" t="s">
        <v>552</v>
      </c>
      <c r="B42">
        <v>59067</v>
      </c>
      <c r="C42" t="s">
        <v>170</v>
      </c>
      <c r="D42" s="122">
        <f t="shared" si="0"/>
        <v>3428.9900000000002</v>
      </c>
      <c r="F42">
        <v>59067</v>
      </c>
      <c r="G42" t="s">
        <v>170</v>
      </c>
      <c r="H42" s="122">
        <f t="shared" si="1"/>
        <v>3428.9900000000002</v>
      </c>
      <c r="I42" s="457">
        <v>42.862286814148895</v>
      </c>
      <c r="J42" s="122">
        <f t="shared" si="2"/>
        <v>3428.9829451319115</v>
      </c>
      <c r="K42"/>
      <c r="P42"/>
      <c r="Q42"/>
    </row>
    <row r="43" spans="1:17" x14ac:dyDescent="0.2">
      <c r="A43" s="217" t="s">
        <v>552</v>
      </c>
      <c r="B43">
        <v>55013</v>
      </c>
      <c r="C43" t="s">
        <v>175</v>
      </c>
      <c r="D43" s="122">
        <f t="shared" si="0"/>
        <v>1334.92</v>
      </c>
      <c r="F43">
        <v>55013</v>
      </c>
      <c r="G43" t="s">
        <v>175</v>
      </c>
      <c r="H43" s="122">
        <f>ROUNDUP(J43,2)</f>
        <v>1334.92</v>
      </c>
      <c r="I43" s="455">
        <v>16.686492522446688</v>
      </c>
      <c r="J43" s="122">
        <f t="shared" si="2"/>
        <v>1334.919401795735</v>
      </c>
      <c r="K43"/>
      <c r="P43"/>
      <c r="Q43"/>
    </row>
    <row r="44" spans="1:17" x14ac:dyDescent="0.2">
      <c r="A44" s="217" t="s">
        <v>552</v>
      </c>
      <c r="B44">
        <v>55014</v>
      </c>
      <c r="C44" t="s">
        <v>175</v>
      </c>
      <c r="D44" s="122">
        <f t="shared" si="0"/>
        <v>0</v>
      </c>
      <c r="G44"/>
      <c r="H44" s="122">
        <f>ROUNDUP(J44,2)</f>
        <v>0</v>
      </c>
      <c r="I44" s="462"/>
      <c r="J44" s="122">
        <f t="shared" si="2"/>
        <v>0</v>
      </c>
      <c r="K44"/>
      <c r="P44"/>
      <c r="Q44"/>
    </row>
    <row r="45" spans="1:17" x14ac:dyDescent="0.2">
      <c r="A45" s="217" t="s">
        <v>552</v>
      </c>
      <c r="B45" s="202">
        <v>55015</v>
      </c>
      <c r="C45" s="202" t="s">
        <v>175</v>
      </c>
      <c r="D45" s="203">
        <f t="shared" si="0"/>
        <v>0</v>
      </c>
      <c r="E45" s="202"/>
      <c r="F45" s="202"/>
      <c r="G45" s="202"/>
      <c r="H45" s="203">
        <f t="shared" ref="H45:H52" si="3">ROUNDUP(J45,2)</f>
        <v>0</v>
      </c>
      <c r="I45" s="458"/>
      <c r="J45" s="203">
        <f t="shared" si="2"/>
        <v>0</v>
      </c>
      <c r="K45" s="202"/>
      <c r="L45" s="202"/>
      <c r="M45" s="202"/>
      <c r="P45"/>
      <c r="Q45"/>
    </row>
    <row r="46" spans="1:17" x14ac:dyDescent="0.2">
      <c r="A46" s="217" t="s">
        <v>553</v>
      </c>
      <c r="B46">
        <v>12330</v>
      </c>
      <c r="C46" t="s">
        <v>78</v>
      </c>
      <c r="D46" s="122">
        <f t="shared" si="0"/>
        <v>1808.73</v>
      </c>
      <c r="F46">
        <v>12330</v>
      </c>
      <c r="G46" t="s">
        <v>78</v>
      </c>
      <c r="H46" s="122">
        <f t="shared" si="3"/>
        <v>1808.73</v>
      </c>
      <c r="I46" s="462">
        <v>22.609005041936026</v>
      </c>
      <c r="J46" s="122">
        <f>I46*K$2</f>
        <v>1808.7204033548821</v>
      </c>
      <c r="K46"/>
      <c r="P46"/>
      <c r="Q46"/>
    </row>
    <row r="47" spans="1:17" x14ac:dyDescent="0.2">
      <c r="A47" s="217" t="s">
        <v>553</v>
      </c>
      <c r="B47" s="202">
        <v>12316</v>
      </c>
      <c r="C47" s="202" t="s">
        <v>78</v>
      </c>
      <c r="D47" s="203">
        <f t="shared" si="0"/>
        <v>3989.07</v>
      </c>
      <c r="E47" s="202"/>
      <c r="F47" s="202">
        <v>12316</v>
      </c>
      <c r="G47" s="202" t="s">
        <v>78</v>
      </c>
      <c r="H47" s="203">
        <f t="shared" si="3"/>
        <v>3989.07</v>
      </c>
      <c r="I47" s="458">
        <v>49.863344123872054</v>
      </c>
      <c r="J47" s="203">
        <f t="shared" si="2"/>
        <v>3989.0675299097643</v>
      </c>
      <c r="K47" s="202"/>
      <c r="L47" s="202"/>
      <c r="M47" s="202"/>
      <c r="N47" s="202"/>
      <c r="P47"/>
      <c r="Q47"/>
    </row>
    <row r="48" spans="1:17" ht="20.25" x14ac:dyDescent="0.3">
      <c r="A48" s="217" t="s">
        <v>578</v>
      </c>
      <c r="B48">
        <v>40330</v>
      </c>
      <c r="C48" t="s">
        <v>556</v>
      </c>
      <c r="D48" s="122">
        <f>H48</f>
        <v>3879.1800000000003</v>
      </c>
      <c r="F48">
        <v>40330</v>
      </c>
      <c r="G48" s="201" t="s">
        <v>558</v>
      </c>
      <c r="H48" s="122">
        <f t="shared" si="3"/>
        <v>3879.1800000000003</v>
      </c>
      <c r="I48" s="455">
        <v>46.737100673400676</v>
      </c>
      <c r="J48" s="122">
        <f t="shared" ref="J48:J111" si="4">I48*K$48</f>
        <v>3879.1793558922559</v>
      </c>
      <c r="K48" s="463">
        <v>83</v>
      </c>
      <c r="L48" s="460" t="s">
        <v>555</v>
      </c>
      <c r="M48" s="461" t="s">
        <v>1032</v>
      </c>
      <c r="P48"/>
      <c r="Q48"/>
    </row>
    <row r="49" spans="1:17" x14ac:dyDescent="0.2">
      <c r="A49" s="217" t="s">
        <v>578</v>
      </c>
      <c r="B49">
        <v>72011</v>
      </c>
      <c r="C49" t="s">
        <v>579</v>
      </c>
      <c r="D49" s="122">
        <f>H49</f>
        <v>0</v>
      </c>
      <c r="G49"/>
      <c r="I49" s="455"/>
      <c r="J49" s="122">
        <f t="shared" si="4"/>
        <v>0</v>
      </c>
      <c r="K49"/>
      <c r="P49"/>
      <c r="Q49"/>
    </row>
    <row r="50" spans="1:17" x14ac:dyDescent="0.2">
      <c r="A50" s="217" t="s">
        <v>578</v>
      </c>
      <c r="B50">
        <v>72012</v>
      </c>
      <c r="C50" t="s">
        <v>557</v>
      </c>
      <c r="D50" s="122">
        <f t="shared" ref="D50:D113" si="5">H50</f>
        <v>0</v>
      </c>
      <c r="G50"/>
      <c r="I50" s="462"/>
      <c r="J50" s="122">
        <f t="shared" si="4"/>
        <v>0</v>
      </c>
      <c r="K50"/>
      <c r="P50"/>
      <c r="Q50"/>
    </row>
    <row r="51" spans="1:17" x14ac:dyDescent="0.2">
      <c r="A51" s="217" t="s">
        <v>578</v>
      </c>
      <c r="B51" s="202">
        <v>40185</v>
      </c>
      <c r="C51" s="202" t="s">
        <v>580</v>
      </c>
      <c r="D51" s="203">
        <v>4061.1</v>
      </c>
      <c r="E51" t="s">
        <v>629</v>
      </c>
      <c r="F51" s="202">
        <v>40185</v>
      </c>
      <c r="G51" s="204" t="s">
        <v>581</v>
      </c>
      <c r="H51" s="203">
        <f t="shared" si="3"/>
        <v>3960.28</v>
      </c>
      <c r="I51" s="458">
        <v>47.714135578002242</v>
      </c>
      <c r="J51" s="203">
        <f t="shared" si="4"/>
        <v>3960.2732529741861</v>
      </c>
      <c r="K51" s="202"/>
      <c r="P51"/>
      <c r="Q51"/>
    </row>
    <row r="52" spans="1:17" x14ac:dyDescent="0.2">
      <c r="A52" s="217" t="s">
        <v>578</v>
      </c>
      <c r="B52">
        <v>40380</v>
      </c>
      <c r="C52" t="s">
        <v>514</v>
      </c>
      <c r="D52" s="122">
        <f t="shared" si="5"/>
        <v>1687.6</v>
      </c>
      <c r="F52">
        <v>40380</v>
      </c>
      <c r="G52" s="201" t="s">
        <v>127</v>
      </c>
      <c r="H52" s="122">
        <f t="shared" si="3"/>
        <v>1687.6</v>
      </c>
      <c r="I52" s="464">
        <v>20.332507906222723</v>
      </c>
      <c r="J52" s="122">
        <f t="shared" si="4"/>
        <v>1687.5981562164861</v>
      </c>
      <c r="K52"/>
      <c r="P52"/>
      <c r="Q52"/>
    </row>
    <row r="53" spans="1:17" x14ac:dyDescent="0.2">
      <c r="A53" s="217" t="s">
        <v>578</v>
      </c>
      <c r="B53">
        <v>40342</v>
      </c>
      <c r="C53" t="s">
        <v>515</v>
      </c>
      <c r="D53" s="122">
        <f t="shared" si="5"/>
        <v>1751.16</v>
      </c>
      <c r="F53" s="465">
        <v>40342</v>
      </c>
      <c r="G53" t="s">
        <v>1033</v>
      </c>
      <c r="H53" s="122">
        <f>ROUNDUP(J53,2)</f>
        <v>1751.16</v>
      </c>
      <c r="I53" s="466">
        <v>21.098313162489085</v>
      </c>
      <c r="J53" s="122">
        <f t="shared" si="4"/>
        <v>1751.1599924865941</v>
      </c>
      <c r="K53"/>
      <c r="P53"/>
      <c r="Q53"/>
    </row>
    <row r="54" spans="1:17" x14ac:dyDescent="0.2">
      <c r="A54" s="217" t="s">
        <v>578</v>
      </c>
      <c r="B54">
        <v>40233</v>
      </c>
      <c r="C54" t="s">
        <v>515</v>
      </c>
      <c r="D54" s="122">
        <f t="shared" si="5"/>
        <v>6778.7800000000007</v>
      </c>
      <c r="F54" s="465">
        <v>40233</v>
      </c>
      <c r="G54" t="s">
        <v>1033</v>
      </c>
      <c r="H54" s="122">
        <f t="shared" ref="H54:H117" si="6">ROUNDUP(J54,2)</f>
        <v>6778.7800000000007</v>
      </c>
      <c r="I54" s="466">
        <v>81.672011859334091</v>
      </c>
      <c r="J54" s="122">
        <f t="shared" si="4"/>
        <v>6778.7769843247297</v>
      </c>
      <c r="K54"/>
      <c r="P54"/>
      <c r="Q54"/>
    </row>
    <row r="55" spans="1:17" x14ac:dyDescent="0.2">
      <c r="B55">
        <v>40273</v>
      </c>
      <c r="C55" t="s">
        <v>630</v>
      </c>
      <c r="D55" s="122">
        <f t="shared" si="5"/>
        <v>37922.700000000004</v>
      </c>
      <c r="F55" s="465">
        <v>40273</v>
      </c>
      <c r="G55" t="s">
        <v>1033</v>
      </c>
      <c r="H55" s="122">
        <f t="shared" si="6"/>
        <v>37922.700000000004</v>
      </c>
      <c r="I55" s="466">
        <v>456.8999211560045</v>
      </c>
      <c r="J55" s="122">
        <f t="shared" si="4"/>
        <v>37922.693455948371</v>
      </c>
      <c r="K55"/>
      <c r="P55"/>
      <c r="Q55"/>
    </row>
    <row r="56" spans="1:17" x14ac:dyDescent="0.2">
      <c r="A56" s="217" t="s">
        <v>578</v>
      </c>
      <c r="B56">
        <v>40158</v>
      </c>
      <c r="C56" t="s">
        <v>516</v>
      </c>
      <c r="D56" s="122">
        <f t="shared" si="5"/>
        <v>1085.02</v>
      </c>
      <c r="F56" s="465">
        <v>40158</v>
      </c>
      <c r="G56" t="s">
        <v>574</v>
      </c>
      <c r="H56" s="122">
        <f t="shared" si="6"/>
        <v>1085.02</v>
      </c>
      <c r="I56" s="466">
        <v>13.072450673400674</v>
      </c>
      <c r="J56" s="122">
        <f t="shared" si="4"/>
        <v>1085.0134058922558</v>
      </c>
      <c r="K56"/>
      <c r="P56"/>
      <c r="Q56"/>
    </row>
    <row r="57" spans="1:17" x14ac:dyDescent="0.2">
      <c r="A57" s="217" t="s">
        <v>578</v>
      </c>
      <c r="B57">
        <v>40232</v>
      </c>
      <c r="C57" t="s">
        <v>559</v>
      </c>
      <c r="D57" s="122">
        <f t="shared" si="5"/>
        <v>1997.82</v>
      </c>
      <c r="F57" s="465">
        <v>40232</v>
      </c>
      <c r="G57" t="s">
        <v>575</v>
      </c>
      <c r="H57" s="122">
        <f t="shared" si="6"/>
        <v>1997.82</v>
      </c>
      <c r="I57" s="466">
        <v>24.070021509971511</v>
      </c>
      <c r="J57" s="122">
        <f t="shared" si="4"/>
        <v>1997.8117853276353</v>
      </c>
      <c r="K57"/>
      <c r="P57"/>
      <c r="Q57"/>
    </row>
    <row r="58" spans="1:17" x14ac:dyDescent="0.2">
      <c r="A58" s="217" t="s">
        <v>578</v>
      </c>
      <c r="B58">
        <v>40249</v>
      </c>
      <c r="C58" t="s">
        <v>560</v>
      </c>
      <c r="D58" s="122">
        <f t="shared" si="5"/>
        <v>2060.5800000000004</v>
      </c>
      <c r="F58" s="465">
        <v>40249</v>
      </c>
      <c r="G58" t="s">
        <v>576</v>
      </c>
      <c r="H58" s="122">
        <f t="shared" si="6"/>
        <v>2060.5800000000004</v>
      </c>
      <c r="I58" s="466">
        <v>24.826171509971509</v>
      </c>
      <c r="J58" s="122">
        <f t="shared" si="4"/>
        <v>2060.5722353276351</v>
      </c>
      <c r="K58"/>
      <c r="P58"/>
      <c r="Q58"/>
    </row>
    <row r="59" spans="1:17" x14ac:dyDescent="0.2">
      <c r="A59" s="217" t="s">
        <v>578</v>
      </c>
      <c r="B59">
        <v>40250</v>
      </c>
      <c r="C59" t="s">
        <v>561</v>
      </c>
      <c r="D59" s="122">
        <f t="shared" si="5"/>
        <v>2000.47</v>
      </c>
      <c r="F59" s="465">
        <v>40250</v>
      </c>
      <c r="G59" t="s">
        <v>576</v>
      </c>
      <c r="H59" s="122">
        <f t="shared" si="6"/>
        <v>2000.47</v>
      </c>
      <c r="I59" s="466">
        <v>24.101971509971509</v>
      </c>
      <c r="J59" s="122">
        <f t="shared" si="4"/>
        <v>2000.4636353276353</v>
      </c>
      <c r="K59"/>
      <c r="P59"/>
      <c r="Q59"/>
    </row>
    <row r="60" spans="1:17" x14ac:dyDescent="0.2">
      <c r="A60" s="217" t="s">
        <v>578</v>
      </c>
      <c r="B60">
        <v>40251</v>
      </c>
      <c r="C60" t="s">
        <v>562</v>
      </c>
      <c r="D60" s="122">
        <f t="shared" si="5"/>
        <v>2014.61</v>
      </c>
      <c r="F60" s="465">
        <v>40251</v>
      </c>
      <c r="G60" t="s">
        <v>576</v>
      </c>
      <c r="H60" s="122">
        <f t="shared" si="6"/>
        <v>2014.61</v>
      </c>
      <c r="I60" s="466">
        <v>24.27237150997151</v>
      </c>
      <c r="J60" s="122">
        <f t="shared" si="4"/>
        <v>2014.6068353276353</v>
      </c>
      <c r="K60"/>
      <c r="P60"/>
      <c r="Q60"/>
    </row>
    <row r="61" spans="1:17" x14ac:dyDescent="0.2">
      <c r="A61" s="217" t="s">
        <v>578</v>
      </c>
      <c r="B61">
        <v>40252</v>
      </c>
      <c r="C61" t="s">
        <v>563</v>
      </c>
      <c r="D61" s="122">
        <f t="shared" si="5"/>
        <v>1942.1299999999999</v>
      </c>
      <c r="F61" s="465">
        <v>40252</v>
      </c>
      <c r="G61" t="s">
        <v>576</v>
      </c>
      <c r="H61" s="122">
        <f t="shared" si="6"/>
        <v>1942.1299999999999</v>
      </c>
      <c r="I61" s="466">
        <v>23.39907150997151</v>
      </c>
      <c r="J61" s="122">
        <f t="shared" si="4"/>
        <v>1942.1229353276353</v>
      </c>
      <c r="K61"/>
      <c r="P61"/>
      <c r="Q61"/>
    </row>
    <row r="62" spans="1:17" x14ac:dyDescent="0.2">
      <c r="A62" s="217" t="s">
        <v>578</v>
      </c>
      <c r="B62">
        <v>40269</v>
      </c>
      <c r="C62" t="s">
        <v>564</v>
      </c>
      <c r="D62" s="122">
        <f t="shared" si="5"/>
        <v>1918.26</v>
      </c>
      <c r="F62" s="465">
        <v>40269</v>
      </c>
      <c r="G62" t="s">
        <v>576</v>
      </c>
      <c r="H62" s="122">
        <f t="shared" si="6"/>
        <v>1918.26</v>
      </c>
      <c r="I62" s="466">
        <v>23.111521509971507</v>
      </c>
      <c r="J62" s="122">
        <f t="shared" si="4"/>
        <v>1918.2562853276349</v>
      </c>
      <c r="K62"/>
      <c r="P62"/>
      <c r="Q62"/>
    </row>
    <row r="63" spans="1:17" x14ac:dyDescent="0.2">
      <c r="A63" s="217" t="s">
        <v>578</v>
      </c>
      <c r="B63">
        <v>40286</v>
      </c>
      <c r="C63" t="s">
        <v>565</v>
      </c>
      <c r="D63" s="122">
        <f t="shared" si="5"/>
        <v>2012.84</v>
      </c>
      <c r="F63" s="465">
        <v>40286</v>
      </c>
      <c r="G63" t="s">
        <v>576</v>
      </c>
      <c r="H63" s="122">
        <f t="shared" si="6"/>
        <v>2012.84</v>
      </c>
      <c r="I63" s="466">
        <v>24.251071509971506</v>
      </c>
      <c r="J63" s="122">
        <f t="shared" si="4"/>
        <v>2012.838935327635</v>
      </c>
      <c r="K63"/>
      <c r="P63"/>
      <c r="Q63"/>
    </row>
    <row r="64" spans="1:17" x14ac:dyDescent="0.2">
      <c r="A64" s="217" t="s">
        <v>578</v>
      </c>
      <c r="B64">
        <v>40318</v>
      </c>
      <c r="C64" t="s">
        <v>566</v>
      </c>
      <c r="D64" s="122">
        <f t="shared" si="5"/>
        <v>1953.62</v>
      </c>
      <c r="F64" s="465">
        <v>40318</v>
      </c>
      <c r="G64" t="s">
        <v>576</v>
      </c>
      <c r="H64" s="122">
        <f t="shared" si="6"/>
        <v>1953.62</v>
      </c>
      <c r="I64" s="466">
        <v>23.537521509971508</v>
      </c>
      <c r="J64" s="122">
        <f t="shared" si="4"/>
        <v>1953.6142853276351</v>
      </c>
      <c r="K64"/>
      <c r="P64"/>
      <c r="Q64"/>
    </row>
    <row r="65" spans="1:17" x14ac:dyDescent="0.2">
      <c r="A65" s="217" t="s">
        <v>578</v>
      </c>
      <c r="B65">
        <v>40319</v>
      </c>
      <c r="C65" t="s">
        <v>567</v>
      </c>
      <c r="D65" s="122">
        <f t="shared" si="5"/>
        <v>1918.26</v>
      </c>
      <c r="F65" s="465">
        <v>40319</v>
      </c>
      <c r="G65" t="s">
        <v>576</v>
      </c>
      <c r="H65" s="122">
        <f t="shared" si="6"/>
        <v>1918.26</v>
      </c>
      <c r="I65" s="466">
        <v>23.111521509971507</v>
      </c>
      <c r="J65" s="122">
        <f t="shared" si="4"/>
        <v>1918.2562853276349</v>
      </c>
      <c r="K65"/>
      <c r="P65"/>
      <c r="Q65"/>
    </row>
    <row r="66" spans="1:17" x14ac:dyDescent="0.2">
      <c r="A66" s="217" t="s">
        <v>578</v>
      </c>
      <c r="B66">
        <v>40354</v>
      </c>
      <c r="C66" t="s">
        <v>568</v>
      </c>
      <c r="D66" s="122">
        <f t="shared" si="5"/>
        <v>2102.1200000000003</v>
      </c>
      <c r="F66" s="465">
        <v>40354</v>
      </c>
      <c r="G66" t="s">
        <v>576</v>
      </c>
      <c r="H66" s="122">
        <f t="shared" si="6"/>
        <v>2102.1200000000003</v>
      </c>
      <c r="I66" s="466">
        <v>25.326721509971506</v>
      </c>
      <c r="J66" s="122">
        <f t="shared" si="4"/>
        <v>2102.1178853276351</v>
      </c>
      <c r="K66"/>
      <c r="P66"/>
      <c r="Q66"/>
    </row>
    <row r="67" spans="1:17" x14ac:dyDescent="0.2">
      <c r="A67" s="217" t="s">
        <v>578</v>
      </c>
      <c r="B67">
        <v>40276</v>
      </c>
      <c r="C67" t="s">
        <v>569</v>
      </c>
      <c r="D67" s="122">
        <f t="shared" si="5"/>
        <v>2213.5</v>
      </c>
      <c r="F67" s="465">
        <v>40276</v>
      </c>
      <c r="G67" t="s">
        <v>576</v>
      </c>
      <c r="H67" s="122">
        <f t="shared" si="6"/>
        <v>2213.5</v>
      </c>
      <c r="I67" s="466">
        <v>26.668621509971508</v>
      </c>
      <c r="J67" s="122">
        <f t="shared" si="4"/>
        <v>2213.4955853276351</v>
      </c>
      <c r="K67"/>
      <c r="P67"/>
      <c r="Q67"/>
    </row>
    <row r="68" spans="1:17" x14ac:dyDescent="0.2">
      <c r="A68" s="217" t="s">
        <v>578</v>
      </c>
      <c r="B68">
        <v>40363</v>
      </c>
      <c r="C68" t="s">
        <v>570</v>
      </c>
      <c r="D68" s="122">
        <f t="shared" si="5"/>
        <v>2439.7900000000004</v>
      </c>
      <c r="F68" s="465">
        <v>40363</v>
      </c>
      <c r="G68" t="s">
        <v>576</v>
      </c>
      <c r="H68" s="122">
        <f t="shared" si="6"/>
        <v>2439.7900000000004</v>
      </c>
      <c r="I68" s="466">
        <v>29.395021509971507</v>
      </c>
      <c r="J68" s="122">
        <f t="shared" si="4"/>
        <v>2439.7867853276352</v>
      </c>
      <c r="K68"/>
      <c r="P68"/>
      <c r="Q68"/>
    </row>
    <row r="69" spans="1:17" x14ac:dyDescent="0.2">
      <c r="A69" s="217" t="s">
        <v>578</v>
      </c>
      <c r="B69">
        <v>40362</v>
      </c>
      <c r="C69" t="s">
        <v>571</v>
      </c>
      <c r="D69" s="122">
        <f t="shared" si="5"/>
        <v>2437.1400000000003</v>
      </c>
      <c r="F69" s="465">
        <v>40362</v>
      </c>
      <c r="G69" t="s">
        <v>576</v>
      </c>
      <c r="H69" s="122">
        <f t="shared" si="6"/>
        <v>2437.1400000000003</v>
      </c>
      <c r="I69" s="466">
        <v>29.363071509971505</v>
      </c>
      <c r="J69" s="122">
        <f t="shared" si="4"/>
        <v>2437.134935327635</v>
      </c>
      <c r="K69"/>
      <c r="P69"/>
      <c r="Q69"/>
    </row>
    <row r="70" spans="1:17" x14ac:dyDescent="0.2">
      <c r="A70" s="217" t="s">
        <v>578</v>
      </c>
      <c r="B70">
        <v>40585</v>
      </c>
      <c r="C70" t="s">
        <v>577</v>
      </c>
      <c r="D70" s="122">
        <f t="shared" si="5"/>
        <v>2321.34</v>
      </c>
      <c r="F70" s="465">
        <v>40585</v>
      </c>
      <c r="G70" t="s">
        <v>576</v>
      </c>
      <c r="H70" s="122">
        <f t="shared" si="6"/>
        <v>2321.34</v>
      </c>
      <c r="I70" s="466">
        <v>27.967921509971507</v>
      </c>
      <c r="J70" s="122">
        <f t="shared" si="4"/>
        <v>2321.337485327635</v>
      </c>
      <c r="K70"/>
      <c r="P70"/>
      <c r="Q70"/>
    </row>
    <row r="71" spans="1:17" x14ac:dyDescent="0.2">
      <c r="A71" s="217" t="s">
        <v>578</v>
      </c>
      <c r="B71">
        <v>40586</v>
      </c>
      <c r="C71" t="s">
        <v>572</v>
      </c>
      <c r="D71" s="122">
        <f t="shared" si="5"/>
        <v>2311.6200000000003</v>
      </c>
      <c r="F71" s="465">
        <v>40586</v>
      </c>
      <c r="G71" t="s">
        <v>576</v>
      </c>
      <c r="H71" s="122">
        <f t="shared" si="6"/>
        <v>2311.6200000000003</v>
      </c>
      <c r="I71" s="466">
        <v>27.850771509971509</v>
      </c>
      <c r="J71" s="122">
        <f t="shared" si="4"/>
        <v>2311.6140353276351</v>
      </c>
      <c r="K71"/>
      <c r="P71"/>
      <c r="Q71"/>
    </row>
    <row r="72" spans="1:17" x14ac:dyDescent="0.2">
      <c r="A72" s="217" t="s">
        <v>578</v>
      </c>
      <c r="B72">
        <v>40587</v>
      </c>
      <c r="C72" t="s">
        <v>573</v>
      </c>
      <c r="D72" s="122">
        <f t="shared" si="5"/>
        <v>2049.9700000000003</v>
      </c>
      <c r="F72" s="465">
        <v>40587</v>
      </c>
      <c r="G72" t="s">
        <v>576</v>
      </c>
      <c r="H72" s="122">
        <f t="shared" si="6"/>
        <v>2049.9700000000003</v>
      </c>
      <c r="I72" s="466">
        <v>24.698371509971508</v>
      </c>
      <c r="J72" s="122">
        <f t="shared" si="4"/>
        <v>2049.9648353276352</v>
      </c>
      <c r="K72"/>
      <c r="P72"/>
      <c r="Q72"/>
    </row>
    <row r="73" spans="1:17" x14ac:dyDescent="0.2">
      <c r="B73">
        <v>40334</v>
      </c>
      <c r="C73" t="s">
        <v>631</v>
      </c>
      <c r="D73" s="122">
        <f t="shared" si="5"/>
        <v>301.15999999999997</v>
      </c>
      <c r="F73" s="465">
        <v>40334</v>
      </c>
      <c r="G73" t="s">
        <v>631</v>
      </c>
      <c r="H73" s="122">
        <f t="shared" si="6"/>
        <v>301.15999999999997</v>
      </c>
      <c r="I73" s="466">
        <v>3.6283500000000002</v>
      </c>
      <c r="J73" s="122">
        <f t="shared" si="4"/>
        <v>301.15305000000001</v>
      </c>
      <c r="K73"/>
      <c r="P73"/>
      <c r="Q73"/>
    </row>
    <row r="74" spans="1:17" x14ac:dyDescent="0.2">
      <c r="B74">
        <v>40335</v>
      </c>
      <c r="C74" t="s">
        <v>632</v>
      </c>
      <c r="D74" s="122">
        <f t="shared" si="5"/>
        <v>308.23</v>
      </c>
      <c r="F74" s="465">
        <v>40335</v>
      </c>
      <c r="G74" t="s">
        <v>632</v>
      </c>
      <c r="H74" s="122">
        <f t="shared" si="6"/>
        <v>308.23</v>
      </c>
      <c r="I74" s="466">
        <v>3.7135499999999997</v>
      </c>
      <c r="J74" s="122">
        <f t="shared" si="4"/>
        <v>308.22465</v>
      </c>
      <c r="K74"/>
      <c r="P74"/>
      <c r="Q74"/>
    </row>
    <row r="75" spans="1:17" x14ac:dyDescent="0.2">
      <c r="B75">
        <v>40336</v>
      </c>
      <c r="C75" t="s">
        <v>633</v>
      </c>
      <c r="D75" s="122">
        <f t="shared" si="5"/>
        <v>498.28</v>
      </c>
      <c r="F75" s="465">
        <v>40336</v>
      </c>
      <c r="G75" t="s">
        <v>633</v>
      </c>
      <c r="H75" s="122">
        <f t="shared" si="6"/>
        <v>498.28</v>
      </c>
      <c r="I75" s="466">
        <v>6.0033000000000003</v>
      </c>
      <c r="J75" s="122">
        <f t="shared" si="4"/>
        <v>498.27390000000003</v>
      </c>
      <c r="K75"/>
      <c r="P75"/>
      <c r="Q75"/>
    </row>
    <row r="76" spans="1:17" x14ac:dyDescent="0.2">
      <c r="B76">
        <v>40356</v>
      </c>
      <c r="C76" t="s">
        <v>634</v>
      </c>
      <c r="D76" s="122">
        <f t="shared" si="5"/>
        <v>285.25</v>
      </c>
      <c r="F76" s="465">
        <v>40356</v>
      </c>
      <c r="G76" t="s">
        <v>634</v>
      </c>
      <c r="H76" s="122">
        <f t="shared" si="6"/>
        <v>285.25</v>
      </c>
      <c r="I76" s="466">
        <v>3.4366500000000002</v>
      </c>
      <c r="J76" s="122">
        <f t="shared" si="4"/>
        <v>285.24195000000003</v>
      </c>
      <c r="K76"/>
      <c r="P76"/>
      <c r="Q76"/>
    </row>
    <row r="77" spans="1:17" x14ac:dyDescent="0.2">
      <c r="B77">
        <v>40543</v>
      </c>
      <c r="C77" t="s">
        <v>635</v>
      </c>
      <c r="D77" s="122">
        <f t="shared" si="5"/>
        <v>1150.24</v>
      </c>
      <c r="F77" s="465">
        <v>40543</v>
      </c>
      <c r="G77" t="s">
        <v>635</v>
      </c>
      <c r="H77" s="122">
        <f t="shared" si="6"/>
        <v>1150.24</v>
      </c>
      <c r="I77" s="467">
        <v>13.858299999999998</v>
      </c>
      <c r="J77" s="122">
        <f t="shared" si="4"/>
        <v>1150.2388999999998</v>
      </c>
      <c r="K77"/>
      <c r="P77"/>
      <c r="Q77"/>
    </row>
    <row r="78" spans="1:17" x14ac:dyDescent="0.2">
      <c r="B78" s="202">
        <v>40223</v>
      </c>
      <c r="C78" s="202" t="s">
        <v>636</v>
      </c>
      <c r="D78" s="203">
        <f t="shared" si="5"/>
        <v>395.74</v>
      </c>
      <c r="E78" s="202"/>
      <c r="F78" s="468">
        <v>40223</v>
      </c>
      <c r="G78" s="202" t="s">
        <v>636</v>
      </c>
      <c r="H78" s="203">
        <f t="shared" si="6"/>
        <v>395.74</v>
      </c>
      <c r="I78" s="469">
        <v>4.7679000000000009</v>
      </c>
      <c r="J78" s="203">
        <f t="shared" si="4"/>
        <v>395.73570000000007</v>
      </c>
      <c r="K78"/>
      <c r="P78"/>
      <c r="Q78"/>
    </row>
    <row r="79" spans="1:17" x14ac:dyDescent="0.2">
      <c r="B79">
        <v>40566</v>
      </c>
      <c r="C79" s="201" t="s">
        <v>637</v>
      </c>
      <c r="D79" s="122">
        <f t="shared" si="5"/>
        <v>2479.4300000000003</v>
      </c>
      <c r="F79" s="465">
        <v>40566</v>
      </c>
      <c r="G79" s="470" t="s">
        <v>637</v>
      </c>
      <c r="H79" s="122">
        <f t="shared" si="6"/>
        <v>2479.4300000000003</v>
      </c>
      <c r="I79" s="466">
        <v>29.872643819143818</v>
      </c>
      <c r="J79" s="122">
        <f t="shared" si="4"/>
        <v>2479.4294369889367</v>
      </c>
      <c r="K79"/>
      <c r="P79"/>
      <c r="Q79"/>
    </row>
    <row r="80" spans="1:17" x14ac:dyDescent="0.2">
      <c r="B80">
        <v>40710</v>
      </c>
      <c r="C80" s="201" t="s">
        <v>637</v>
      </c>
      <c r="D80" s="122">
        <f t="shared" si="5"/>
        <v>6725.3200000000006</v>
      </c>
      <c r="F80" s="465">
        <v>40710</v>
      </c>
      <c r="G80" s="470" t="s">
        <v>637</v>
      </c>
      <c r="H80" s="122">
        <f t="shared" si="6"/>
        <v>6725.3200000000006</v>
      </c>
      <c r="I80" s="466">
        <v>81.027941758858418</v>
      </c>
      <c r="J80" s="122">
        <f t="shared" si="4"/>
        <v>6725.3191659852491</v>
      </c>
      <c r="K80"/>
      <c r="P80"/>
      <c r="Q80"/>
    </row>
    <row r="81" spans="2:17" x14ac:dyDescent="0.2">
      <c r="B81">
        <v>40367</v>
      </c>
      <c r="C81" s="201" t="s">
        <v>638</v>
      </c>
      <c r="D81" s="122">
        <f t="shared" si="5"/>
        <v>4699.7300000000005</v>
      </c>
      <c r="F81" s="465">
        <v>40367</v>
      </c>
      <c r="G81" s="470" t="s">
        <v>638</v>
      </c>
      <c r="H81" s="122">
        <f t="shared" si="6"/>
        <v>4699.7300000000005</v>
      </c>
      <c r="I81" s="466">
        <v>56.623211859334077</v>
      </c>
      <c r="J81" s="122">
        <f t="shared" si="4"/>
        <v>4699.7265843247287</v>
      </c>
      <c r="K81"/>
      <c r="P81"/>
      <c r="Q81"/>
    </row>
    <row r="82" spans="2:17" x14ac:dyDescent="0.2">
      <c r="B82">
        <v>40373</v>
      </c>
      <c r="C82" s="201" t="s">
        <v>638</v>
      </c>
      <c r="D82" s="122">
        <f t="shared" si="5"/>
        <v>4696.2</v>
      </c>
      <c r="F82" s="465">
        <v>40373</v>
      </c>
      <c r="G82" s="470" t="s">
        <v>638</v>
      </c>
      <c r="H82" s="122">
        <f t="shared" si="6"/>
        <v>4696.2</v>
      </c>
      <c r="I82" s="466">
        <v>56.580611859334077</v>
      </c>
      <c r="J82" s="122">
        <f t="shared" si="4"/>
        <v>4696.1907843247282</v>
      </c>
      <c r="K82"/>
      <c r="P82"/>
      <c r="Q82"/>
    </row>
    <row r="83" spans="2:17" x14ac:dyDescent="0.2">
      <c r="B83">
        <v>40926</v>
      </c>
      <c r="C83" s="201" t="s">
        <v>639</v>
      </c>
      <c r="D83" s="122">
        <f t="shared" si="5"/>
        <v>2575.88</v>
      </c>
      <c r="F83" s="465">
        <v>40926</v>
      </c>
      <c r="G83" s="470" t="s">
        <v>639</v>
      </c>
      <c r="H83" s="122">
        <f t="shared" si="6"/>
        <v>2575.88</v>
      </c>
      <c r="I83" s="466">
        <v>31.034633894500558</v>
      </c>
      <c r="J83" s="122">
        <f t="shared" si="4"/>
        <v>2575.8746132435463</v>
      </c>
      <c r="K83"/>
      <c r="P83"/>
      <c r="Q83"/>
    </row>
    <row r="84" spans="2:17" x14ac:dyDescent="0.2">
      <c r="B84">
        <v>40220</v>
      </c>
      <c r="C84" s="201" t="s">
        <v>639</v>
      </c>
      <c r="D84" s="122">
        <f t="shared" si="5"/>
        <v>2547.59</v>
      </c>
      <c r="F84" s="465">
        <v>40220</v>
      </c>
      <c r="G84" s="470" t="s">
        <v>639</v>
      </c>
      <c r="H84" s="122">
        <f t="shared" si="6"/>
        <v>2547.59</v>
      </c>
      <c r="I84" s="466">
        <v>30.693833894500557</v>
      </c>
      <c r="J84" s="122">
        <f t="shared" si="4"/>
        <v>2547.5882132435463</v>
      </c>
      <c r="K84"/>
      <c r="P84"/>
      <c r="Q84"/>
    </row>
    <row r="85" spans="2:17" x14ac:dyDescent="0.2">
      <c r="B85">
        <v>40370</v>
      </c>
      <c r="C85" s="201" t="s">
        <v>640</v>
      </c>
      <c r="D85" s="122">
        <f t="shared" si="5"/>
        <v>1219.06</v>
      </c>
      <c r="F85" s="465">
        <v>40370</v>
      </c>
      <c r="G85" s="470" t="s">
        <v>640</v>
      </c>
      <c r="H85" s="122">
        <f t="shared" si="6"/>
        <v>1219.06</v>
      </c>
      <c r="I85" s="466">
        <v>14.687371509971509</v>
      </c>
      <c r="J85" s="122">
        <f t="shared" si="4"/>
        <v>1219.0518353276352</v>
      </c>
      <c r="K85"/>
      <c r="P85"/>
      <c r="Q85"/>
    </row>
    <row r="86" spans="2:17" x14ac:dyDescent="0.2">
      <c r="B86">
        <v>40752</v>
      </c>
      <c r="C86" s="201" t="s">
        <v>641</v>
      </c>
      <c r="D86" s="122">
        <f t="shared" si="5"/>
        <v>762.26</v>
      </c>
      <c r="F86" s="465">
        <v>40752</v>
      </c>
      <c r="G86" s="470" t="s">
        <v>641</v>
      </c>
      <c r="H86" s="122">
        <f t="shared" si="6"/>
        <v>762.26</v>
      </c>
      <c r="I86" s="466">
        <v>9.1837488603988611</v>
      </c>
      <c r="J86" s="122">
        <f t="shared" si="4"/>
        <v>762.25115541310549</v>
      </c>
      <c r="K86"/>
      <c r="P86"/>
      <c r="Q86"/>
    </row>
    <row r="87" spans="2:17" x14ac:dyDescent="0.2">
      <c r="B87">
        <v>40756</v>
      </c>
      <c r="C87" s="201" t="s">
        <v>641</v>
      </c>
      <c r="D87" s="122">
        <f t="shared" si="5"/>
        <v>762.26</v>
      </c>
      <c r="F87" s="465">
        <v>40756</v>
      </c>
      <c r="G87" s="470" t="s">
        <v>641</v>
      </c>
      <c r="H87" s="122">
        <f t="shared" si="6"/>
        <v>762.26</v>
      </c>
      <c r="I87" s="466">
        <v>9.1837488603988611</v>
      </c>
      <c r="J87" s="122">
        <f t="shared" si="4"/>
        <v>762.25115541310549</v>
      </c>
      <c r="K87"/>
      <c r="P87"/>
      <c r="Q87"/>
    </row>
    <row r="88" spans="2:17" x14ac:dyDescent="0.2">
      <c r="B88">
        <v>40751</v>
      </c>
      <c r="C88" s="201" t="s">
        <v>641</v>
      </c>
      <c r="D88" s="122">
        <f t="shared" si="5"/>
        <v>762.26</v>
      </c>
      <c r="F88" s="465">
        <v>40751</v>
      </c>
      <c r="G88" s="470" t="s">
        <v>641</v>
      </c>
      <c r="H88" s="122">
        <f t="shared" si="6"/>
        <v>762.26</v>
      </c>
      <c r="I88" s="466">
        <v>9.1837488603988611</v>
      </c>
      <c r="J88" s="122">
        <f t="shared" si="4"/>
        <v>762.25115541310549</v>
      </c>
      <c r="K88"/>
      <c r="P88"/>
      <c r="Q88"/>
    </row>
    <row r="89" spans="2:17" x14ac:dyDescent="0.2">
      <c r="B89">
        <v>40757</v>
      </c>
      <c r="C89" s="201" t="s">
        <v>641</v>
      </c>
      <c r="D89" s="122">
        <f t="shared" si="5"/>
        <v>762.26</v>
      </c>
      <c r="F89" s="465">
        <v>40757</v>
      </c>
      <c r="G89" s="470" t="s">
        <v>641</v>
      </c>
      <c r="H89" s="122">
        <f t="shared" si="6"/>
        <v>762.26</v>
      </c>
      <c r="I89" s="466">
        <v>9.1837488603988611</v>
      </c>
      <c r="J89" s="122">
        <f t="shared" si="4"/>
        <v>762.25115541310549</v>
      </c>
      <c r="K89"/>
      <c r="P89"/>
      <c r="Q89"/>
    </row>
    <row r="90" spans="2:17" x14ac:dyDescent="0.2">
      <c r="B90">
        <v>40746</v>
      </c>
      <c r="C90" s="201" t="s">
        <v>641</v>
      </c>
      <c r="D90" s="122">
        <f t="shared" si="5"/>
        <v>762.26</v>
      </c>
      <c r="F90" s="465">
        <v>40746</v>
      </c>
      <c r="G90" s="470" t="s">
        <v>641</v>
      </c>
      <c r="H90" s="122">
        <f t="shared" si="6"/>
        <v>762.26</v>
      </c>
      <c r="I90" s="466">
        <v>9.1837488603988611</v>
      </c>
      <c r="J90" s="122">
        <f t="shared" si="4"/>
        <v>762.25115541310549</v>
      </c>
      <c r="K90"/>
      <c r="P90"/>
      <c r="Q90"/>
    </row>
    <row r="91" spans="2:17" x14ac:dyDescent="0.2">
      <c r="B91">
        <v>40742</v>
      </c>
      <c r="C91" s="201" t="s">
        <v>641</v>
      </c>
      <c r="D91" s="122">
        <f t="shared" si="5"/>
        <v>762.26</v>
      </c>
      <c r="F91" s="465">
        <v>40742</v>
      </c>
      <c r="G91" s="470" t="s">
        <v>641</v>
      </c>
      <c r="H91" s="122">
        <f t="shared" si="6"/>
        <v>762.26</v>
      </c>
      <c r="I91" s="466">
        <v>9.1837488603988611</v>
      </c>
      <c r="J91" s="122">
        <f t="shared" si="4"/>
        <v>762.25115541310549</v>
      </c>
      <c r="K91"/>
      <c r="P91"/>
      <c r="Q91"/>
    </row>
    <row r="92" spans="2:17" x14ac:dyDescent="0.2">
      <c r="B92">
        <v>40741</v>
      </c>
      <c r="C92" s="201" t="s">
        <v>641</v>
      </c>
      <c r="D92" s="122">
        <f t="shared" si="5"/>
        <v>762.26</v>
      </c>
      <c r="F92" s="465">
        <v>40741</v>
      </c>
      <c r="G92" s="470" t="s">
        <v>641</v>
      </c>
      <c r="H92" s="122">
        <f t="shared" si="6"/>
        <v>762.26</v>
      </c>
      <c r="I92" s="466">
        <v>9.1837488603988611</v>
      </c>
      <c r="J92" s="122">
        <f t="shared" si="4"/>
        <v>762.25115541310549</v>
      </c>
      <c r="K92"/>
      <c r="P92"/>
      <c r="Q92"/>
    </row>
    <row r="93" spans="2:17" x14ac:dyDescent="0.2">
      <c r="B93">
        <v>40221</v>
      </c>
      <c r="C93" s="201" t="s">
        <v>641</v>
      </c>
      <c r="D93" s="122">
        <f t="shared" si="5"/>
        <v>762.26</v>
      </c>
      <c r="F93" s="465">
        <v>40221</v>
      </c>
      <c r="G93" s="470" t="s">
        <v>641</v>
      </c>
      <c r="H93" s="122">
        <f t="shared" si="6"/>
        <v>762.26</v>
      </c>
      <c r="I93" s="466">
        <v>9.1837488603988611</v>
      </c>
      <c r="J93" s="122">
        <f t="shared" si="4"/>
        <v>762.25115541310549</v>
      </c>
      <c r="K93"/>
      <c r="P93"/>
      <c r="Q93"/>
    </row>
    <row r="94" spans="2:17" x14ac:dyDescent="0.2">
      <c r="B94">
        <v>40743</v>
      </c>
      <c r="C94" s="201" t="s">
        <v>641</v>
      </c>
      <c r="D94" s="122">
        <f t="shared" si="5"/>
        <v>762.26</v>
      </c>
      <c r="F94" s="465">
        <v>40743</v>
      </c>
      <c r="G94" s="470" t="s">
        <v>641</v>
      </c>
      <c r="H94" s="122">
        <f t="shared" si="6"/>
        <v>762.26</v>
      </c>
      <c r="I94" s="466">
        <v>9.1837488603988611</v>
      </c>
      <c r="J94" s="122">
        <f t="shared" si="4"/>
        <v>762.25115541310549</v>
      </c>
      <c r="K94"/>
      <c r="P94"/>
      <c r="Q94"/>
    </row>
    <row r="95" spans="2:17" x14ac:dyDescent="0.2">
      <c r="B95">
        <v>40750</v>
      </c>
      <c r="C95" s="201" t="s">
        <v>641</v>
      </c>
      <c r="D95" s="122">
        <f t="shared" si="5"/>
        <v>762.26</v>
      </c>
      <c r="F95" s="465">
        <v>40750</v>
      </c>
      <c r="G95" s="470" t="s">
        <v>641</v>
      </c>
      <c r="H95" s="122">
        <f t="shared" si="6"/>
        <v>762.26</v>
      </c>
      <c r="I95" s="466">
        <v>9.1837488603988611</v>
      </c>
      <c r="J95" s="122">
        <f t="shared" si="4"/>
        <v>762.25115541310549</v>
      </c>
      <c r="K95"/>
      <c r="P95"/>
      <c r="Q95"/>
    </row>
    <row r="96" spans="2:17" x14ac:dyDescent="0.2">
      <c r="B96">
        <v>40749</v>
      </c>
      <c r="C96" s="201" t="s">
        <v>641</v>
      </c>
      <c r="D96" s="122">
        <f t="shared" si="5"/>
        <v>762.26</v>
      </c>
      <c r="F96" s="465">
        <v>40749</v>
      </c>
      <c r="G96" s="470" t="s">
        <v>641</v>
      </c>
      <c r="H96" s="122">
        <f t="shared" si="6"/>
        <v>762.26</v>
      </c>
      <c r="I96" s="466">
        <v>9.1837488603988611</v>
      </c>
      <c r="J96" s="122">
        <f t="shared" si="4"/>
        <v>762.25115541310549</v>
      </c>
      <c r="K96"/>
      <c r="P96"/>
      <c r="Q96"/>
    </row>
    <row r="97" spans="2:17" x14ac:dyDescent="0.2">
      <c r="B97">
        <v>40740</v>
      </c>
      <c r="C97" s="201" t="s">
        <v>641</v>
      </c>
      <c r="D97" s="122">
        <f t="shared" si="5"/>
        <v>762.26</v>
      </c>
      <c r="F97" s="465">
        <v>40740</v>
      </c>
      <c r="G97" s="470" t="s">
        <v>641</v>
      </c>
      <c r="H97" s="122">
        <f t="shared" si="6"/>
        <v>762.26</v>
      </c>
      <c r="I97" s="466">
        <v>9.1837488603988611</v>
      </c>
      <c r="J97" s="122">
        <f t="shared" si="4"/>
        <v>762.25115541310549</v>
      </c>
      <c r="K97"/>
      <c r="P97"/>
      <c r="Q97"/>
    </row>
    <row r="98" spans="2:17" x14ac:dyDescent="0.2">
      <c r="B98">
        <v>40748</v>
      </c>
      <c r="C98" s="201" t="s">
        <v>641</v>
      </c>
      <c r="D98" s="122">
        <f t="shared" si="5"/>
        <v>762.26</v>
      </c>
      <c r="F98" s="465">
        <v>40748</v>
      </c>
      <c r="G98" s="470" t="s">
        <v>641</v>
      </c>
      <c r="H98" s="122">
        <f t="shared" si="6"/>
        <v>762.26</v>
      </c>
      <c r="I98" s="466">
        <v>9.1837488603988611</v>
      </c>
      <c r="J98" s="122">
        <f t="shared" si="4"/>
        <v>762.25115541310549</v>
      </c>
      <c r="K98"/>
      <c r="P98"/>
      <c r="Q98"/>
    </row>
    <row r="99" spans="2:17" x14ac:dyDescent="0.2">
      <c r="B99">
        <v>41112</v>
      </c>
      <c r="C99" s="201" t="s">
        <v>642</v>
      </c>
      <c r="D99" s="122">
        <f t="shared" si="5"/>
        <v>310.98</v>
      </c>
      <c r="F99" s="465">
        <v>41112</v>
      </c>
      <c r="G99" s="470" t="s">
        <v>642</v>
      </c>
      <c r="H99" s="122">
        <f t="shared" si="6"/>
        <v>310.98</v>
      </c>
      <c r="I99" s="466">
        <v>3.7466396581196579</v>
      </c>
      <c r="J99" s="122">
        <f t="shared" si="4"/>
        <v>310.97109162393161</v>
      </c>
      <c r="K99"/>
      <c r="P99"/>
      <c r="Q99"/>
    </row>
    <row r="100" spans="2:17" x14ac:dyDescent="0.2">
      <c r="B100">
        <v>41113</v>
      </c>
      <c r="C100" s="201" t="s">
        <v>642</v>
      </c>
      <c r="D100" s="122">
        <f t="shared" si="5"/>
        <v>321.58</v>
      </c>
      <c r="F100" s="465">
        <v>41113</v>
      </c>
      <c r="G100" s="470" t="s">
        <v>642</v>
      </c>
      <c r="H100" s="122">
        <f t="shared" si="6"/>
        <v>321.58</v>
      </c>
      <c r="I100" s="466">
        <v>3.8744396581196581</v>
      </c>
      <c r="J100" s="122">
        <f t="shared" si="4"/>
        <v>321.5784916239316</v>
      </c>
      <c r="K100"/>
      <c r="P100"/>
      <c r="Q100"/>
    </row>
    <row r="101" spans="2:17" x14ac:dyDescent="0.2">
      <c r="B101">
        <v>41114</v>
      </c>
      <c r="C101" s="201" t="s">
        <v>642</v>
      </c>
      <c r="D101" s="122">
        <f t="shared" si="5"/>
        <v>365.78</v>
      </c>
      <c r="F101" s="465">
        <v>41114</v>
      </c>
      <c r="G101" s="470" t="s">
        <v>642</v>
      </c>
      <c r="H101" s="122">
        <f t="shared" si="6"/>
        <v>365.78</v>
      </c>
      <c r="I101" s="466">
        <v>4.4069396581196569</v>
      </c>
      <c r="J101" s="122">
        <f t="shared" si="4"/>
        <v>365.77599162393153</v>
      </c>
      <c r="K101"/>
      <c r="P101"/>
      <c r="Q101"/>
    </row>
    <row r="102" spans="2:17" x14ac:dyDescent="0.2">
      <c r="B102">
        <v>41115</v>
      </c>
      <c r="C102" s="201" t="s">
        <v>642</v>
      </c>
      <c r="D102" s="122">
        <f t="shared" si="5"/>
        <v>334.84</v>
      </c>
      <c r="F102" s="465">
        <v>41115</v>
      </c>
      <c r="G102" s="470" t="s">
        <v>642</v>
      </c>
      <c r="H102" s="122">
        <f t="shared" si="6"/>
        <v>334.84</v>
      </c>
      <c r="I102" s="466">
        <v>4.0341896581196579</v>
      </c>
      <c r="J102" s="122">
        <f t="shared" si="4"/>
        <v>334.83774162393161</v>
      </c>
      <c r="K102"/>
      <c r="P102"/>
      <c r="Q102"/>
    </row>
    <row r="103" spans="2:17" x14ac:dyDescent="0.2">
      <c r="B103">
        <v>41116</v>
      </c>
      <c r="C103" s="201" t="s">
        <v>642</v>
      </c>
      <c r="D103" s="122">
        <f t="shared" si="5"/>
        <v>413.51</v>
      </c>
      <c r="F103" s="465">
        <v>41116</v>
      </c>
      <c r="G103" s="470" t="s">
        <v>642</v>
      </c>
      <c r="H103" s="122">
        <f t="shared" si="6"/>
        <v>413.51</v>
      </c>
      <c r="I103" s="466">
        <v>4.9820396581196569</v>
      </c>
      <c r="J103" s="122">
        <f t="shared" si="4"/>
        <v>413.50929162393152</v>
      </c>
      <c r="K103"/>
      <c r="P103"/>
      <c r="Q103"/>
    </row>
    <row r="104" spans="2:17" x14ac:dyDescent="0.2">
      <c r="B104">
        <v>41117</v>
      </c>
      <c r="C104" s="201" t="s">
        <v>642</v>
      </c>
      <c r="D104" s="122">
        <f t="shared" si="5"/>
        <v>473.62</v>
      </c>
      <c r="F104" s="465">
        <v>41117</v>
      </c>
      <c r="G104" s="470" t="s">
        <v>642</v>
      </c>
      <c r="H104" s="122">
        <f t="shared" si="6"/>
        <v>473.62</v>
      </c>
      <c r="I104" s="466">
        <v>5.7062396581196584</v>
      </c>
      <c r="J104" s="122">
        <f t="shared" si="4"/>
        <v>473.61789162393165</v>
      </c>
      <c r="K104"/>
      <c r="P104"/>
      <c r="Q104"/>
    </row>
    <row r="105" spans="2:17" x14ac:dyDescent="0.2">
      <c r="B105">
        <v>41118</v>
      </c>
      <c r="C105" s="201" t="s">
        <v>642</v>
      </c>
      <c r="D105" s="122">
        <f t="shared" si="5"/>
        <v>304.78999999999996</v>
      </c>
      <c r="F105" s="465">
        <v>41118</v>
      </c>
      <c r="G105" s="470" t="s">
        <v>642</v>
      </c>
      <c r="H105" s="122">
        <f t="shared" si="6"/>
        <v>304.78999999999996</v>
      </c>
      <c r="I105" s="466">
        <v>3.6720896581196585</v>
      </c>
      <c r="J105" s="122">
        <f t="shared" si="4"/>
        <v>304.78344162393165</v>
      </c>
      <c r="K105"/>
      <c r="P105"/>
      <c r="Q105"/>
    </row>
    <row r="106" spans="2:17" x14ac:dyDescent="0.2">
      <c r="B106">
        <v>41119</v>
      </c>
      <c r="C106" s="201" t="s">
        <v>642</v>
      </c>
      <c r="D106" s="122">
        <f t="shared" si="5"/>
        <v>295.06</v>
      </c>
      <c r="F106" s="465">
        <v>41119</v>
      </c>
      <c r="G106" s="470" t="s">
        <v>642</v>
      </c>
      <c r="H106" s="122">
        <f t="shared" si="6"/>
        <v>295.06</v>
      </c>
      <c r="I106" s="466">
        <v>3.5549396581196584</v>
      </c>
      <c r="J106" s="122">
        <f t="shared" si="4"/>
        <v>295.05999162393164</v>
      </c>
      <c r="K106"/>
      <c r="P106"/>
      <c r="Q106"/>
    </row>
    <row r="107" spans="2:17" x14ac:dyDescent="0.2">
      <c r="B107">
        <v>41120</v>
      </c>
      <c r="C107" s="201" t="s">
        <v>642</v>
      </c>
      <c r="D107" s="122">
        <f t="shared" si="5"/>
        <v>348.09999999999997</v>
      </c>
      <c r="F107" s="465">
        <v>41120</v>
      </c>
      <c r="G107" s="470" t="s">
        <v>642</v>
      </c>
      <c r="H107" s="122">
        <f t="shared" si="6"/>
        <v>348.09999999999997</v>
      </c>
      <c r="I107" s="466">
        <v>4.1939396581196577</v>
      </c>
      <c r="J107" s="122">
        <f t="shared" si="4"/>
        <v>348.09699162393161</v>
      </c>
      <c r="K107"/>
      <c r="P107"/>
      <c r="Q107"/>
    </row>
    <row r="108" spans="2:17" x14ac:dyDescent="0.2">
      <c r="B108">
        <v>41121</v>
      </c>
      <c r="C108" s="201" t="s">
        <v>642</v>
      </c>
      <c r="D108" s="122">
        <f t="shared" si="5"/>
        <v>304.78999999999996</v>
      </c>
      <c r="F108" s="465">
        <v>41121</v>
      </c>
      <c r="G108" s="470" t="s">
        <v>642</v>
      </c>
      <c r="H108" s="122">
        <f t="shared" si="6"/>
        <v>304.78999999999996</v>
      </c>
      <c r="I108" s="466">
        <v>3.6720896581196585</v>
      </c>
      <c r="J108" s="122">
        <f t="shared" si="4"/>
        <v>304.78344162393165</v>
      </c>
      <c r="K108"/>
      <c r="P108"/>
      <c r="Q108"/>
    </row>
    <row r="109" spans="2:17" x14ac:dyDescent="0.2">
      <c r="B109">
        <v>41122</v>
      </c>
      <c r="C109" s="201" t="s">
        <v>642</v>
      </c>
      <c r="D109" s="122">
        <f t="shared" si="5"/>
        <v>317.15999999999997</v>
      </c>
      <c r="F109" s="465">
        <v>41122</v>
      </c>
      <c r="G109" s="470" t="s">
        <v>642</v>
      </c>
      <c r="H109" s="122">
        <f t="shared" si="6"/>
        <v>317.15999999999997</v>
      </c>
      <c r="I109" s="466">
        <v>3.8211896581196583</v>
      </c>
      <c r="J109" s="122">
        <f t="shared" si="4"/>
        <v>317.15874162393163</v>
      </c>
      <c r="K109"/>
      <c r="P109"/>
      <c r="Q109"/>
    </row>
    <row r="110" spans="2:17" x14ac:dyDescent="0.2">
      <c r="B110">
        <v>41123</v>
      </c>
      <c r="C110" s="201" t="s">
        <v>642</v>
      </c>
      <c r="D110" s="122">
        <f t="shared" si="5"/>
        <v>295.95</v>
      </c>
      <c r="F110" s="465">
        <v>41123</v>
      </c>
      <c r="G110" s="470" t="s">
        <v>642</v>
      </c>
      <c r="H110" s="122">
        <f t="shared" si="6"/>
        <v>295.95</v>
      </c>
      <c r="I110" s="466">
        <v>3.5655896581196584</v>
      </c>
      <c r="J110" s="122">
        <f t="shared" si="4"/>
        <v>295.94394162393166</v>
      </c>
      <c r="K110"/>
      <c r="P110"/>
      <c r="Q110"/>
    </row>
    <row r="111" spans="2:17" x14ac:dyDescent="0.2">
      <c r="B111">
        <v>41151</v>
      </c>
      <c r="C111" s="201" t="s">
        <v>642</v>
      </c>
      <c r="D111" s="122">
        <f t="shared" si="5"/>
        <v>298.59999999999997</v>
      </c>
      <c r="F111" s="465">
        <v>41151</v>
      </c>
      <c r="G111" s="470" t="s">
        <v>642</v>
      </c>
      <c r="H111" s="122">
        <f t="shared" si="6"/>
        <v>298.59999999999997</v>
      </c>
      <c r="I111" s="466">
        <v>3.5975396581196581</v>
      </c>
      <c r="J111" s="122">
        <f t="shared" si="4"/>
        <v>298.59579162393163</v>
      </c>
      <c r="K111"/>
      <c r="P111"/>
      <c r="Q111"/>
    </row>
    <row r="112" spans="2:17" x14ac:dyDescent="0.2">
      <c r="B112">
        <v>41124</v>
      </c>
      <c r="C112" s="201" t="s">
        <v>642</v>
      </c>
      <c r="D112" s="122">
        <f t="shared" si="5"/>
        <v>258.82</v>
      </c>
      <c r="F112" s="465">
        <v>41124</v>
      </c>
      <c r="G112" s="470" t="s">
        <v>642</v>
      </c>
      <c r="H112" s="122">
        <f t="shared" si="6"/>
        <v>258.82</v>
      </c>
      <c r="I112" s="466">
        <v>3.1182896581196582</v>
      </c>
      <c r="J112" s="122">
        <f t="shared" ref="J112:J175" si="7">I112*K$48</f>
        <v>258.81804162393161</v>
      </c>
      <c r="K112"/>
      <c r="P112"/>
      <c r="Q112"/>
    </row>
    <row r="113" spans="2:17" x14ac:dyDescent="0.2">
      <c r="B113">
        <v>41125</v>
      </c>
      <c r="C113" s="201" t="s">
        <v>642</v>
      </c>
      <c r="D113" s="122">
        <f t="shared" si="5"/>
        <v>304.78999999999996</v>
      </c>
      <c r="F113" s="465">
        <v>41125</v>
      </c>
      <c r="G113" s="470" t="s">
        <v>642</v>
      </c>
      <c r="H113" s="122">
        <f t="shared" si="6"/>
        <v>304.78999999999996</v>
      </c>
      <c r="I113" s="466">
        <v>3.6720896581196585</v>
      </c>
      <c r="J113" s="122">
        <f t="shared" si="7"/>
        <v>304.78344162393165</v>
      </c>
      <c r="K113"/>
      <c r="P113"/>
      <c r="Q113"/>
    </row>
    <row r="114" spans="2:17" x14ac:dyDescent="0.2">
      <c r="B114">
        <v>41106</v>
      </c>
      <c r="C114" s="201" t="s">
        <v>643</v>
      </c>
      <c r="D114" s="122">
        <f t="shared" ref="D114:D177" si="8">H114</f>
        <v>4208.9000000000005</v>
      </c>
      <c r="F114" s="471">
        <v>41106</v>
      </c>
      <c r="G114" s="472" t="s">
        <v>643</v>
      </c>
      <c r="H114" s="122">
        <f t="shared" si="6"/>
        <v>4208.9000000000005</v>
      </c>
      <c r="I114" s="466">
        <v>50.709623718668162</v>
      </c>
      <c r="J114" s="122">
        <f t="shared" si="7"/>
        <v>4208.8987686494575</v>
      </c>
      <c r="K114"/>
      <c r="P114"/>
      <c r="Q114"/>
    </row>
    <row r="115" spans="2:17" x14ac:dyDescent="0.2">
      <c r="B115">
        <v>41107</v>
      </c>
      <c r="C115" s="201" t="s">
        <v>643</v>
      </c>
      <c r="D115" s="122">
        <f t="shared" si="8"/>
        <v>11106.45</v>
      </c>
      <c r="F115" s="471">
        <v>41107</v>
      </c>
      <c r="G115" s="472" t="s">
        <v>643</v>
      </c>
      <c r="H115" s="122">
        <f t="shared" si="6"/>
        <v>11106.45</v>
      </c>
      <c r="I115" s="466">
        <v>133.8125684624018</v>
      </c>
      <c r="J115" s="122">
        <f t="shared" si="7"/>
        <v>11106.443182379349</v>
      </c>
      <c r="K115"/>
      <c r="P115"/>
      <c r="Q115"/>
    </row>
    <row r="116" spans="2:17" x14ac:dyDescent="0.2">
      <c r="B116">
        <v>41108</v>
      </c>
      <c r="C116" s="201" t="s">
        <v>644</v>
      </c>
      <c r="D116" s="122">
        <f t="shared" si="8"/>
        <v>4541.2700000000004</v>
      </c>
      <c r="F116" s="465">
        <v>41108</v>
      </c>
      <c r="G116" s="470" t="s">
        <v>644</v>
      </c>
      <c r="H116" s="122">
        <f t="shared" si="6"/>
        <v>4541.2700000000004</v>
      </c>
      <c r="I116" s="467">
        <v>54.714023718668166</v>
      </c>
      <c r="J116" s="122">
        <f t="shared" si="7"/>
        <v>4541.2639686494576</v>
      </c>
      <c r="K116"/>
      <c r="P116"/>
      <c r="Q116"/>
    </row>
    <row r="117" spans="2:17" x14ac:dyDescent="0.2">
      <c r="B117" s="202">
        <v>41109</v>
      </c>
      <c r="C117" s="204" t="s">
        <v>645</v>
      </c>
      <c r="D117" s="203">
        <f t="shared" si="8"/>
        <v>12174.26</v>
      </c>
      <c r="E117" s="202"/>
      <c r="F117" s="473">
        <v>41109</v>
      </c>
      <c r="G117" s="474" t="s">
        <v>645</v>
      </c>
      <c r="H117" s="203">
        <f t="shared" si="6"/>
        <v>12174.26</v>
      </c>
      <c r="I117" s="469">
        <v>146.67776846240176</v>
      </c>
      <c r="J117" s="203">
        <f t="shared" si="7"/>
        <v>12174.254782379347</v>
      </c>
      <c r="K117" s="202"/>
      <c r="P117"/>
      <c r="Q117"/>
    </row>
    <row r="118" spans="2:17" x14ac:dyDescent="0.2">
      <c r="B118">
        <v>40135</v>
      </c>
      <c r="C118" s="201" t="s">
        <v>646</v>
      </c>
      <c r="D118" s="122">
        <f t="shared" si="8"/>
        <v>903.06999999999994</v>
      </c>
      <c r="F118" s="475">
        <v>40135</v>
      </c>
      <c r="G118" t="s">
        <v>646</v>
      </c>
      <c r="H118" s="122">
        <f t="shared" ref="H118:H157" si="9">ROUNDUP(J118,2)</f>
        <v>903.06999999999994</v>
      </c>
      <c r="I118" s="466">
        <v>10.880244301994303</v>
      </c>
      <c r="J118" s="122">
        <f t="shared" si="7"/>
        <v>903.06027706552709</v>
      </c>
      <c r="K118"/>
      <c r="P118"/>
      <c r="Q118"/>
    </row>
    <row r="119" spans="2:17" x14ac:dyDescent="0.2">
      <c r="B119">
        <v>40134</v>
      </c>
      <c r="C119" s="201" t="s">
        <v>646</v>
      </c>
      <c r="D119" s="122">
        <f t="shared" si="8"/>
        <v>2607.8300000000004</v>
      </c>
      <c r="F119" s="465">
        <v>40134</v>
      </c>
      <c r="G119" t="s">
        <v>646</v>
      </c>
      <c r="H119" s="122">
        <f t="shared" si="9"/>
        <v>2607.8300000000004</v>
      </c>
      <c r="I119" s="466">
        <v>31.419635578002243</v>
      </c>
      <c r="J119" s="122">
        <f t="shared" si="7"/>
        <v>2607.8297529741862</v>
      </c>
      <c r="K119"/>
      <c r="P119"/>
      <c r="Q119"/>
    </row>
    <row r="120" spans="2:17" x14ac:dyDescent="0.2">
      <c r="B120">
        <v>40623</v>
      </c>
      <c r="C120" s="201" t="s">
        <v>647</v>
      </c>
      <c r="D120" s="122">
        <f t="shared" si="8"/>
        <v>6967.5300000000007</v>
      </c>
      <c r="F120" s="465">
        <v>40623</v>
      </c>
      <c r="G120" t="s">
        <v>647</v>
      </c>
      <c r="H120" s="122">
        <f t="shared" si="9"/>
        <v>6967.5300000000007</v>
      </c>
      <c r="I120" s="466">
        <v>83.946041758858428</v>
      </c>
      <c r="J120" s="122">
        <f t="shared" si="7"/>
        <v>6967.52146598525</v>
      </c>
      <c r="K120"/>
      <c r="P120"/>
      <c r="Q120"/>
    </row>
    <row r="121" spans="2:17" x14ac:dyDescent="0.2">
      <c r="B121">
        <v>40352</v>
      </c>
      <c r="C121" s="201" t="s">
        <v>648</v>
      </c>
      <c r="D121" s="122">
        <f t="shared" si="8"/>
        <v>1136.3900000000001</v>
      </c>
      <c r="F121" s="465">
        <v>40352</v>
      </c>
      <c r="G121" t="s">
        <v>648</v>
      </c>
      <c r="H121" s="122">
        <f t="shared" si="9"/>
        <v>1136.3900000000001</v>
      </c>
      <c r="I121" s="466">
        <v>13.69140395311136</v>
      </c>
      <c r="J121" s="122">
        <f t="shared" si="7"/>
        <v>1136.3865281082428</v>
      </c>
      <c r="K121"/>
      <c r="P121"/>
      <c r="Q121"/>
    </row>
    <row r="122" spans="2:17" x14ac:dyDescent="0.2">
      <c r="B122">
        <v>40344</v>
      </c>
      <c r="C122" s="201" t="s">
        <v>648</v>
      </c>
      <c r="D122" s="122">
        <f t="shared" si="8"/>
        <v>5096.2</v>
      </c>
      <c r="F122" s="465">
        <v>40344</v>
      </c>
      <c r="G122" t="s">
        <v>648</v>
      </c>
      <c r="H122" s="122">
        <f t="shared" si="9"/>
        <v>5096.2</v>
      </c>
      <c r="I122" s="466">
        <v>61.39999175885842</v>
      </c>
      <c r="J122" s="122">
        <f t="shared" si="7"/>
        <v>5096.1993159852491</v>
      </c>
      <c r="K122"/>
      <c r="P122"/>
      <c r="Q122"/>
    </row>
    <row r="123" spans="2:17" x14ac:dyDescent="0.2">
      <c r="B123">
        <v>40407</v>
      </c>
      <c r="C123" s="201" t="s">
        <v>649</v>
      </c>
      <c r="D123" s="122">
        <f t="shared" si="8"/>
        <v>1445.77</v>
      </c>
      <c r="F123" s="465">
        <v>40407</v>
      </c>
      <c r="G123" t="s">
        <v>649</v>
      </c>
      <c r="H123" s="122">
        <f t="shared" si="9"/>
        <v>1445.77</v>
      </c>
      <c r="I123" s="466">
        <v>17.418903953111361</v>
      </c>
      <c r="J123" s="122">
        <f t="shared" si="7"/>
        <v>1445.769028108243</v>
      </c>
      <c r="K123"/>
      <c r="P123"/>
      <c r="Q123"/>
    </row>
    <row r="124" spans="2:17" x14ac:dyDescent="0.2">
      <c r="B124">
        <v>40377</v>
      </c>
      <c r="C124" s="201" t="s">
        <v>649</v>
      </c>
      <c r="D124" s="122">
        <f t="shared" si="8"/>
        <v>8292.57</v>
      </c>
      <c r="F124" s="465">
        <v>40377</v>
      </c>
      <c r="G124" t="s">
        <v>649</v>
      </c>
      <c r="H124" s="122">
        <f t="shared" si="9"/>
        <v>8292.57</v>
      </c>
      <c r="I124" s="466">
        <v>99.910391758858424</v>
      </c>
      <c r="J124" s="122">
        <f t="shared" si="7"/>
        <v>8292.5625159852498</v>
      </c>
      <c r="K124"/>
      <c r="P124"/>
      <c r="Q124"/>
    </row>
    <row r="125" spans="2:17" x14ac:dyDescent="0.2">
      <c r="B125">
        <v>40549</v>
      </c>
      <c r="C125" s="201" t="s">
        <v>649</v>
      </c>
      <c r="D125" s="122">
        <f t="shared" si="8"/>
        <v>20723.859999999997</v>
      </c>
      <c r="F125" s="465">
        <v>40549</v>
      </c>
      <c r="G125" t="s">
        <v>649</v>
      </c>
      <c r="H125" s="122">
        <f t="shared" si="9"/>
        <v>20723.859999999997</v>
      </c>
      <c r="I125" s="466">
        <v>249.68500673400675</v>
      </c>
      <c r="J125" s="122">
        <f t="shared" si="7"/>
        <v>20723.855558922562</v>
      </c>
      <c r="K125"/>
      <c r="P125"/>
      <c r="Q125"/>
    </row>
    <row r="126" spans="2:17" x14ac:dyDescent="0.2">
      <c r="B126">
        <v>40308</v>
      </c>
      <c r="C126" s="201" t="s">
        <v>650</v>
      </c>
      <c r="D126" s="122">
        <f t="shared" si="8"/>
        <v>2781.4700000000003</v>
      </c>
      <c r="F126" s="465">
        <v>40308</v>
      </c>
      <c r="G126" t="s">
        <v>650</v>
      </c>
      <c r="H126" s="122">
        <f t="shared" si="9"/>
        <v>2781.4700000000003</v>
      </c>
      <c r="I126" s="466">
        <v>33.511595879429215</v>
      </c>
      <c r="J126" s="122">
        <f t="shared" si="7"/>
        <v>2781.4624579926249</v>
      </c>
      <c r="K126"/>
      <c r="P126"/>
      <c r="Q126"/>
    </row>
    <row r="127" spans="2:17" x14ac:dyDescent="0.2">
      <c r="B127">
        <v>40231</v>
      </c>
      <c r="C127" s="201" t="s">
        <v>650</v>
      </c>
      <c r="D127" s="122">
        <f t="shared" si="8"/>
        <v>6765.99</v>
      </c>
      <c r="F127" s="465">
        <v>40231</v>
      </c>
      <c r="G127" t="s">
        <v>650</v>
      </c>
      <c r="H127" s="122">
        <f t="shared" si="9"/>
        <v>6765.99</v>
      </c>
      <c r="I127" s="466">
        <v>81.517841758858424</v>
      </c>
      <c r="J127" s="122">
        <f t="shared" si="7"/>
        <v>6765.9808659852488</v>
      </c>
      <c r="K127"/>
      <c r="P127"/>
      <c r="Q127"/>
    </row>
    <row r="128" spans="2:17" x14ac:dyDescent="0.2">
      <c r="B128">
        <v>40311</v>
      </c>
      <c r="C128" s="201" t="s">
        <v>650</v>
      </c>
      <c r="D128" s="122">
        <f t="shared" si="8"/>
        <v>18495.419999999998</v>
      </c>
      <c r="F128" s="465">
        <v>40311</v>
      </c>
      <c r="G128" t="s">
        <v>650</v>
      </c>
      <c r="H128" s="122">
        <f t="shared" si="9"/>
        <v>18495.419999999998</v>
      </c>
      <c r="I128" s="466">
        <v>222.83635673400673</v>
      </c>
      <c r="J128" s="122">
        <f t="shared" si="7"/>
        <v>18495.417608922558</v>
      </c>
      <c r="K128"/>
      <c r="P128"/>
      <c r="Q128"/>
    </row>
    <row r="129" spans="2:17" x14ac:dyDescent="0.2">
      <c r="B129">
        <v>77865</v>
      </c>
      <c r="C129" s="201" t="s">
        <v>651</v>
      </c>
      <c r="D129" s="122">
        <f t="shared" si="8"/>
        <v>2448.63</v>
      </c>
      <c r="F129" s="465">
        <v>77865</v>
      </c>
      <c r="G129" t="s">
        <v>651</v>
      </c>
      <c r="H129" s="122">
        <f t="shared" si="9"/>
        <v>2448.63</v>
      </c>
      <c r="I129" s="466">
        <v>29.501521509971511</v>
      </c>
      <c r="J129" s="122">
        <f t="shared" si="7"/>
        <v>2448.6262853276353</v>
      </c>
      <c r="K129"/>
      <c r="P129"/>
      <c r="Q129"/>
    </row>
    <row r="130" spans="2:17" x14ac:dyDescent="0.2">
      <c r="B130">
        <v>40142</v>
      </c>
      <c r="C130" s="201" t="s">
        <v>652</v>
      </c>
      <c r="D130" s="122">
        <f t="shared" si="8"/>
        <v>2487.8500000000004</v>
      </c>
      <c r="F130" s="465">
        <v>40142</v>
      </c>
      <c r="G130" t="s">
        <v>652</v>
      </c>
      <c r="H130" s="122">
        <f t="shared" si="9"/>
        <v>2487.8500000000004</v>
      </c>
      <c r="I130" s="466">
        <v>29.974000673400671</v>
      </c>
      <c r="J130" s="122">
        <f t="shared" si="7"/>
        <v>2487.8420558922558</v>
      </c>
      <c r="K130"/>
      <c r="P130"/>
      <c r="Q130"/>
    </row>
    <row r="131" spans="2:17" x14ac:dyDescent="0.2">
      <c r="B131">
        <v>40378</v>
      </c>
      <c r="C131" s="201" t="s">
        <v>653</v>
      </c>
      <c r="D131" s="122">
        <f t="shared" si="8"/>
        <v>3648.9</v>
      </c>
      <c r="F131" s="465">
        <v>40378</v>
      </c>
      <c r="G131" t="s">
        <v>653</v>
      </c>
      <c r="H131" s="122">
        <f t="shared" si="9"/>
        <v>3648.9</v>
      </c>
      <c r="I131" s="466">
        <v>43.962593819143819</v>
      </c>
      <c r="J131" s="122">
        <f t="shared" si="7"/>
        <v>3648.8952869889372</v>
      </c>
      <c r="K131"/>
      <c r="P131"/>
      <c r="Q131"/>
    </row>
    <row r="132" spans="2:17" x14ac:dyDescent="0.2">
      <c r="B132">
        <v>40589</v>
      </c>
      <c r="C132" s="201" t="s">
        <v>653</v>
      </c>
      <c r="D132" s="122">
        <f t="shared" si="8"/>
        <v>11591.77</v>
      </c>
      <c r="F132" s="465">
        <v>40589</v>
      </c>
      <c r="G132" t="s">
        <v>653</v>
      </c>
      <c r="H132" s="122">
        <f t="shared" si="9"/>
        <v>11591.77</v>
      </c>
      <c r="I132" s="466">
        <v>139.65985673400672</v>
      </c>
      <c r="J132" s="122">
        <f t="shared" si="7"/>
        <v>11591.768108922559</v>
      </c>
      <c r="K132"/>
      <c r="P132"/>
      <c r="Q132"/>
    </row>
    <row r="133" spans="2:17" x14ac:dyDescent="0.2">
      <c r="B133">
        <v>40379</v>
      </c>
      <c r="C133" s="201" t="s">
        <v>653</v>
      </c>
      <c r="D133" s="122">
        <f t="shared" si="8"/>
        <v>3653.32</v>
      </c>
      <c r="F133" s="465">
        <v>40379</v>
      </c>
      <c r="G133" t="s">
        <v>653</v>
      </c>
      <c r="H133" s="122">
        <f t="shared" si="9"/>
        <v>3653.32</v>
      </c>
      <c r="I133" s="466">
        <v>44.015843819143818</v>
      </c>
      <c r="J133" s="122">
        <f t="shared" si="7"/>
        <v>3653.3150369889368</v>
      </c>
      <c r="K133"/>
      <c r="P133"/>
      <c r="Q133"/>
    </row>
    <row r="134" spans="2:17" x14ac:dyDescent="0.2">
      <c r="B134">
        <v>40402</v>
      </c>
      <c r="C134" s="201" t="s">
        <v>653</v>
      </c>
      <c r="D134" s="122">
        <f t="shared" si="8"/>
        <v>12347.550000000001</v>
      </c>
      <c r="F134" s="465">
        <v>40402</v>
      </c>
      <c r="G134" t="s">
        <v>653</v>
      </c>
      <c r="H134" s="122">
        <f t="shared" si="9"/>
        <v>12347.550000000001</v>
      </c>
      <c r="I134" s="466">
        <v>148.76560673400675</v>
      </c>
      <c r="J134" s="122">
        <f t="shared" si="7"/>
        <v>12347.54535892256</v>
      </c>
      <c r="K134"/>
      <c r="P134"/>
      <c r="Q134"/>
    </row>
    <row r="135" spans="2:17" x14ac:dyDescent="0.2">
      <c r="B135">
        <v>40474</v>
      </c>
      <c r="C135" s="201" t="s">
        <v>653</v>
      </c>
      <c r="D135" s="122">
        <f t="shared" si="8"/>
        <v>3347.4700000000003</v>
      </c>
      <c r="F135" s="476">
        <v>40474</v>
      </c>
      <c r="G135" t="s">
        <v>653</v>
      </c>
      <c r="H135" s="122">
        <f t="shared" si="9"/>
        <v>3347.4700000000003</v>
      </c>
      <c r="I135" s="466">
        <v>40.330943819143819</v>
      </c>
      <c r="J135" s="122">
        <f t="shared" si="7"/>
        <v>3347.4683369889372</v>
      </c>
      <c r="K135"/>
      <c r="P135"/>
      <c r="Q135"/>
    </row>
    <row r="136" spans="2:17" x14ac:dyDescent="0.2">
      <c r="B136">
        <v>40517</v>
      </c>
      <c r="C136" s="201" t="s">
        <v>653</v>
      </c>
      <c r="D136" s="122">
        <f t="shared" si="8"/>
        <v>12823.12</v>
      </c>
      <c r="F136" s="476">
        <v>40517</v>
      </c>
      <c r="G136" t="s">
        <v>653</v>
      </c>
      <c r="H136" s="122">
        <f t="shared" si="9"/>
        <v>12823.12</v>
      </c>
      <c r="I136" s="466">
        <v>154.49530673400673</v>
      </c>
      <c r="J136" s="122">
        <f t="shared" si="7"/>
        <v>12823.110458922558</v>
      </c>
      <c r="K136"/>
      <c r="P136"/>
      <c r="Q136"/>
    </row>
    <row r="137" spans="2:17" x14ac:dyDescent="0.2">
      <c r="B137">
        <v>41163</v>
      </c>
      <c r="C137" s="201" t="s">
        <v>654</v>
      </c>
      <c r="D137" s="122">
        <f t="shared" si="8"/>
        <v>7241.55</v>
      </c>
      <c r="F137" s="465">
        <v>41163</v>
      </c>
      <c r="G137" t="s">
        <v>654</v>
      </c>
      <c r="H137" s="122">
        <f t="shared" si="9"/>
        <v>7241.55</v>
      </c>
      <c r="I137" s="466">
        <v>87.247541758858432</v>
      </c>
      <c r="J137" s="122">
        <f t="shared" si="7"/>
        <v>7241.5459659852495</v>
      </c>
      <c r="K137"/>
      <c r="P137"/>
      <c r="Q137"/>
    </row>
    <row r="138" spans="2:17" x14ac:dyDescent="0.2">
      <c r="B138">
        <v>41162</v>
      </c>
      <c r="C138" s="201" t="s">
        <v>654</v>
      </c>
      <c r="D138" s="122">
        <f t="shared" si="8"/>
        <v>19728.53</v>
      </c>
      <c r="F138" s="465">
        <v>41162</v>
      </c>
      <c r="G138" t="s">
        <v>654</v>
      </c>
      <c r="H138" s="122">
        <f t="shared" si="9"/>
        <v>19728.53</v>
      </c>
      <c r="I138" s="466">
        <v>237.6931067340067</v>
      </c>
      <c r="J138" s="122">
        <f t="shared" si="7"/>
        <v>19728.527858922556</v>
      </c>
      <c r="K138"/>
      <c r="P138"/>
      <c r="Q138"/>
    </row>
    <row r="139" spans="2:17" x14ac:dyDescent="0.2">
      <c r="B139">
        <v>40626</v>
      </c>
      <c r="C139" s="201" t="s">
        <v>654</v>
      </c>
      <c r="D139" s="122">
        <f t="shared" si="8"/>
        <v>6789.85</v>
      </c>
      <c r="F139" s="465">
        <v>40626</v>
      </c>
      <c r="G139" t="s">
        <v>654</v>
      </c>
      <c r="H139" s="122">
        <f t="shared" si="9"/>
        <v>6789.85</v>
      </c>
      <c r="I139" s="466">
        <v>81.805391758858434</v>
      </c>
      <c r="J139" s="122">
        <f t="shared" si="7"/>
        <v>6789.8475159852496</v>
      </c>
      <c r="K139"/>
      <c r="P139"/>
      <c r="Q139"/>
    </row>
    <row r="140" spans="2:17" x14ac:dyDescent="0.2">
      <c r="B140">
        <v>40625</v>
      </c>
      <c r="C140" s="201" t="s">
        <v>654</v>
      </c>
      <c r="D140" s="122">
        <f t="shared" si="8"/>
        <v>18957.73</v>
      </c>
      <c r="F140" s="465">
        <v>40625</v>
      </c>
      <c r="G140" t="s">
        <v>654</v>
      </c>
      <c r="H140" s="122">
        <f t="shared" si="9"/>
        <v>18957.73</v>
      </c>
      <c r="I140" s="466">
        <v>228.40630673400671</v>
      </c>
      <c r="J140" s="122">
        <f t="shared" si="7"/>
        <v>18957.723458922555</v>
      </c>
      <c r="K140"/>
      <c r="P140"/>
      <c r="Q140"/>
    </row>
    <row r="141" spans="2:17" x14ac:dyDescent="0.2">
      <c r="B141">
        <v>40637</v>
      </c>
      <c r="C141" s="201" t="s">
        <v>654</v>
      </c>
      <c r="D141" s="122">
        <f t="shared" si="8"/>
        <v>6798.6900000000005</v>
      </c>
      <c r="F141" s="465">
        <v>40637</v>
      </c>
      <c r="G141" t="s">
        <v>654</v>
      </c>
      <c r="H141" s="122">
        <f t="shared" si="9"/>
        <v>6798.6900000000005</v>
      </c>
      <c r="I141" s="466">
        <v>81.911891758858417</v>
      </c>
      <c r="J141" s="122">
        <f t="shared" si="7"/>
        <v>6798.6870159852488</v>
      </c>
      <c r="K141"/>
      <c r="P141"/>
      <c r="Q141"/>
    </row>
    <row r="142" spans="2:17" x14ac:dyDescent="0.2">
      <c r="B142">
        <v>40634</v>
      </c>
      <c r="C142" s="201" t="s">
        <v>654</v>
      </c>
      <c r="D142" s="122">
        <f t="shared" si="8"/>
        <v>18982.48</v>
      </c>
      <c r="F142" s="465">
        <v>40634</v>
      </c>
      <c r="G142" t="s">
        <v>654</v>
      </c>
      <c r="H142" s="122">
        <f t="shared" si="9"/>
        <v>18982.48</v>
      </c>
      <c r="I142" s="466">
        <v>228.70450673400671</v>
      </c>
      <c r="J142" s="122">
        <f t="shared" si="7"/>
        <v>18982.474058922558</v>
      </c>
      <c r="K142"/>
      <c r="P142"/>
      <c r="Q142"/>
    </row>
    <row r="143" spans="2:17" x14ac:dyDescent="0.2">
      <c r="B143">
        <v>40824</v>
      </c>
      <c r="C143" s="201" t="s">
        <v>654</v>
      </c>
      <c r="D143" s="122">
        <f t="shared" si="8"/>
        <v>7512.04</v>
      </c>
      <c r="F143" s="476">
        <v>40824</v>
      </c>
      <c r="G143" t="s">
        <v>654</v>
      </c>
      <c r="H143" s="122">
        <f t="shared" si="9"/>
        <v>7512.04</v>
      </c>
      <c r="I143" s="466">
        <v>90.506441758858429</v>
      </c>
      <c r="J143" s="122">
        <f t="shared" si="7"/>
        <v>7512.0346659852494</v>
      </c>
      <c r="K143"/>
      <c r="P143"/>
      <c r="Q143"/>
    </row>
    <row r="144" spans="2:17" x14ac:dyDescent="0.2">
      <c r="B144">
        <v>40708</v>
      </c>
      <c r="C144" s="201" t="s">
        <v>654</v>
      </c>
      <c r="D144" s="122">
        <f t="shared" si="8"/>
        <v>20509.939999999999</v>
      </c>
      <c r="F144" s="476">
        <v>40708</v>
      </c>
      <c r="G144" t="s">
        <v>654</v>
      </c>
      <c r="H144" s="122">
        <f t="shared" si="9"/>
        <v>20509.939999999999</v>
      </c>
      <c r="I144" s="466">
        <v>247.10770673400671</v>
      </c>
      <c r="J144" s="122">
        <f t="shared" si="7"/>
        <v>20509.939658922558</v>
      </c>
      <c r="K144"/>
      <c r="P144"/>
      <c r="Q144"/>
    </row>
    <row r="145" spans="2:17" x14ac:dyDescent="0.2">
      <c r="B145">
        <v>40245</v>
      </c>
      <c r="C145" s="201" t="s">
        <v>655</v>
      </c>
      <c r="D145" s="122">
        <f t="shared" si="8"/>
        <v>2917.4500000000003</v>
      </c>
      <c r="F145" s="465">
        <v>40245</v>
      </c>
      <c r="G145" t="s">
        <v>655</v>
      </c>
      <c r="H145" s="122">
        <f t="shared" si="9"/>
        <v>2917.4500000000003</v>
      </c>
      <c r="I145" s="466">
        <v>35.14990067340068</v>
      </c>
      <c r="J145" s="122">
        <f t="shared" si="7"/>
        <v>2917.4417558922564</v>
      </c>
      <c r="K145"/>
      <c r="P145"/>
      <c r="Q145"/>
    </row>
    <row r="146" spans="2:17" x14ac:dyDescent="0.2">
      <c r="B146">
        <v>40329</v>
      </c>
      <c r="C146" s="201" t="s">
        <v>656</v>
      </c>
      <c r="D146" s="122">
        <f t="shared" si="8"/>
        <v>3589.7700000000004</v>
      </c>
      <c r="F146" s="465">
        <v>40329</v>
      </c>
      <c r="G146" t="s">
        <v>656</v>
      </c>
      <c r="H146" s="122">
        <f t="shared" si="9"/>
        <v>3589.7700000000004</v>
      </c>
      <c r="I146" s="466">
        <v>43.250183894500559</v>
      </c>
      <c r="J146" s="122">
        <f t="shared" si="7"/>
        <v>3589.7652632435465</v>
      </c>
      <c r="K146"/>
      <c r="P146"/>
      <c r="Q146"/>
    </row>
    <row r="147" spans="2:17" x14ac:dyDescent="0.2">
      <c r="B147">
        <v>40813</v>
      </c>
      <c r="C147" s="201" t="s">
        <v>657</v>
      </c>
      <c r="D147" s="122">
        <f t="shared" si="8"/>
        <v>15780.7</v>
      </c>
      <c r="F147" s="465">
        <v>40813</v>
      </c>
      <c r="G147" t="s">
        <v>657</v>
      </c>
      <c r="H147" s="122">
        <f t="shared" si="9"/>
        <v>15780.7</v>
      </c>
      <c r="I147" s="466">
        <v>190.12883215488216</v>
      </c>
      <c r="J147" s="122">
        <f t="shared" si="7"/>
        <v>15780.69306885522</v>
      </c>
      <c r="K147"/>
      <c r="P147"/>
      <c r="Q147"/>
    </row>
    <row r="148" spans="2:17" x14ac:dyDescent="0.2">
      <c r="B148">
        <v>40569</v>
      </c>
      <c r="C148" s="201" t="s">
        <v>658</v>
      </c>
      <c r="D148" s="122">
        <f t="shared" si="8"/>
        <v>2220.9100000000003</v>
      </c>
      <c r="F148" s="465">
        <v>40569</v>
      </c>
      <c r="G148" t="s">
        <v>658</v>
      </c>
      <c r="H148" s="122">
        <f t="shared" si="9"/>
        <v>2220.9100000000003</v>
      </c>
      <c r="I148" s="466">
        <v>26.757877207977213</v>
      </c>
      <c r="J148" s="122">
        <f t="shared" si="7"/>
        <v>2220.9038082621087</v>
      </c>
      <c r="K148"/>
      <c r="P148"/>
      <c r="Q148"/>
    </row>
    <row r="149" spans="2:17" x14ac:dyDescent="0.2">
      <c r="B149">
        <v>40620</v>
      </c>
      <c r="C149" s="201" t="s">
        <v>658</v>
      </c>
      <c r="D149" s="122">
        <f t="shared" si="8"/>
        <v>1957.49</v>
      </c>
      <c r="F149" s="465">
        <v>40620</v>
      </c>
      <c r="G149" t="s">
        <v>658</v>
      </c>
      <c r="H149" s="122">
        <f t="shared" si="9"/>
        <v>1957.49</v>
      </c>
      <c r="I149" s="466">
        <v>23.584177207977209</v>
      </c>
      <c r="J149" s="122">
        <f t="shared" si="7"/>
        <v>1957.4867082621083</v>
      </c>
      <c r="K149"/>
      <c r="P149"/>
      <c r="Q149"/>
    </row>
    <row r="150" spans="2:17" x14ac:dyDescent="0.2">
      <c r="B150">
        <v>40274</v>
      </c>
      <c r="C150" s="201" t="s">
        <v>659</v>
      </c>
      <c r="D150" s="122">
        <f t="shared" si="8"/>
        <v>2415.59</v>
      </c>
      <c r="F150" s="465">
        <v>40274</v>
      </c>
      <c r="G150" t="s">
        <v>659</v>
      </c>
      <c r="H150" s="122">
        <f t="shared" si="9"/>
        <v>2415.59</v>
      </c>
      <c r="I150" s="466">
        <v>29.10341581196581</v>
      </c>
      <c r="J150" s="122">
        <f t="shared" si="7"/>
        <v>2415.5835123931624</v>
      </c>
      <c r="K150"/>
      <c r="P150"/>
      <c r="Q150"/>
    </row>
    <row r="151" spans="2:17" x14ac:dyDescent="0.2">
      <c r="B151">
        <v>40944</v>
      </c>
      <c r="C151" s="201" t="s">
        <v>659</v>
      </c>
      <c r="D151" s="122">
        <f t="shared" si="8"/>
        <v>2167.2000000000003</v>
      </c>
      <c r="F151" s="465">
        <v>40944</v>
      </c>
      <c r="G151" t="s">
        <v>659</v>
      </c>
      <c r="H151" s="122">
        <f t="shared" si="9"/>
        <v>2167.2000000000003</v>
      </c>
      <c r="I151" s="466">
        <v>26.110765811965813</v>
      </c>
      <c r="J151" s="122">
        <f t="shared" si="7"/>
        <v>2167.1935623931627</v>
      </c>
      <c r="K151"/>
      <c r="P151"/>
      <c r="Q151"/>
    </row>
    <row r="152" spans="2:17" x14ac:dyDescent="0.2">
      <c r="B152">
        <v>40339</v>
      </c>
      <c r="C152" s="201" t="s">
        <v>660</v>
      </c>
      <c r="D152" s="122">
        <f t="shared" si="8"/>
        <v>2357.0200000000004</v>
      </c>
      <c r="F152" s="465">
        <v>40339</v>
      </c>
      <c r="G152" t="s">
        <v>660</v>
      </c>
      <c r="H152" s="122">
        <f t="shared" si="9"/>
        <v>2357.0200000000004</v>
      </c>
      <c r="I152" s="466">
        <v>28.397800673400674</v>
      </c>
      <c r="J152" s="122">
        <f t="shared" si="7"/>
        <v>2357.0174558922558</v>
      </c>
      <c r="K152"/>
      <c r="P152"/>
      <c r="Q152"/>
    </row>
    <row r="153" spans="2:17" x14ac:dyDescent="0.2">
      <c r="B153">
        <v>40143</v>
      </c>
      <c r="C153" s="201" t="s">
        <v>661</v>
      </c>
      <c r="D153" s="122">
        <f t="shared" si="8"/>
        <v>4712.55</v>
      </c>
      <c r="F153" s="465">
        <v>40143</v>
      </c>
      <c r="G153" t="s">
        <v>661</v>
      </c>
      <c r="H153" s="122">
        <f t="shared" si="9"/>
        <v>4712.55</v>
      </c>
      <c r="I153" s="466">
        <v>56.777688603988608</v>
      </c>
      <c r="J153" s="122">
        <f t="shared" si="7"/>
        <v>4712.5481541310546</v>
      </c>
      <c r="K153"/>
      <c r="P153"/>
      <c r="Q153"/>
    </row>
    <row r="154" spans="2:17" x14ac:dyDescent="0.2">
      <c r="B154">
        <v>41164</v>
      </c>
      <c r="C154" s="201" t="s">
        <v>662</v>
      </c>
      <c r="D154" s="122">
        <f t="shared" si="8"/>
        <v>4693.12</v>
      </c>
      <c r="F154" s="465">
        <v>41164</v>
      </c>
      <c r="G154" t="s">
        <v>662</v>
      </c>
      <c r="H154" s="122">
        <f t="shared" si="9"/>
        <v>4693.12</v>
      </c>
      <c r="I154" s="466">
        <v>56.543591758858426</v>
      </c>
      <c r="J154" s="122">
        <f t="shared" si="7"/>
        <v>4693.1181159852495</v>
      </c>
      <c r="K154"/>
      <c r="P154"/>
      <c r="Q154"/>
    </row>
    <row r="155" spans="2:17" x14ac:dyDescent="0.2">
      <c r="B155">
        <v>40640</v>
      </c>
      <c r="C155" s="201" t="s">
        <v>662</v>
      </c>
      <c r="D155" s="122">
        <f t="shared" si="8"/>
        <v>5832.5300000000007</v>
      </c>
      <c r="F155" s="465">
        <v>40640</v>
      </c>
      <c r="G155" t="s">
        <v>662</v>
      </c>
      <c r="H155" s="122">
        <f t="shared" si="9"/>
        <v>5832.5300000000007</v>
      </c>
      <c r="I155" s="466">
        <v>70.27144175885843</v>
      </c>
      <c r="J155" s="122">
        <f t="shared" si="7"/>
        <v>5832.5296659852493</v>
      </c>
      <c r="K155"/>
      <c r="P155"/>
      <c r="Q155"/>
    </row>
    <row r="156" spans="2:17" x14ac:dyDescent="0.2">
      <c r="B156">
        <v>40761</v>
      </c>
      <c r="C156" s="201" t="s">
        <v>662</v>
      </c>
      <c r="D156" s="122">
        <f t="shared" si="8"/>
        <v>5728.2300000000005</v>
      </c>
      <c r="F156" s="465">
        <v>40761</v>
      </c>
      <c r="G156" t="s">
        <v>662</v>
      </c>
      <c r="H156" s="122">
        <f t="shared" si="9"/>
        <v>5728.2300000000005</v>
      </c>
      <c r="I156" s="466">
        <v>69.014741758858435</v>
      </c>
      <c r="J156" s="122">
        <f t="shared" si="7"/>
        <v>5728.2235659852504</v>
      </c>
      <c r="K156"/>
      <c r="P156"/>
      <c r="Q156"/>
    </row>
    <row r="157" spans="2:17" x14ac:dyDescent="0.2">
      <c r="B157">
        <v>40395</v>
      </c>
      <c r="C157" s="201" t="s">
        <v>663</v>
      </c>
      <c r="D157" s="122">
        <f t="shared" si="8"/>
        <v>4760.05</v>
      </c>
      <c r="F157" s="465">
        <v>40395</v>
      </c>
      <c r="G157" s="470" t="s">
        <v>1034</v>
      </c>
      <c r="H157" s="122">
        <f t="shared" si="9"/>
        <v>4760.05</v>
      </c>
      <c r="I157" s="466">
        <v>57.35</v>
      </c>
      <c r="J157" s="122">
        <f t="shared" si="7"/>
        <v>4760.05</v>
      </c>
      <c r="K157"/>
      <c r="P157"/>
      <c r="Q157"/>
    </row>
    <row r="158" spans="2:17" x14ac:dyDescent="0.2">
      <c r="B158">
        <v>40454</v>
      </c>
      <c r="C158" s="201" t="s">
        <v>664</v>
      </c>
      <c r="D158" s="122">
        <f t="shared" si="8"/>
        <v>5405.74</v>
      </c>
      <c r="F158" s="465">
        <v>40454</v>
      </c>
      <c r="G158" t="s">
        <v>664</v>
      </c>
      <c r="H158" s="122">
        <f>ROUNDUP(J158,2)</f>
        <v>5405.74</v>
      </c>
      <c r="I158" s="467">
        <v>65.129389819766288</v>
      </c>
      <c r="J158" s="122">
        <f t="shared" si="7"/>
        <v>5405.7393550406023</v>
      </c>
      <c r="K158"/>
      <c r="P158"/>
      <c r="Q158"/>
    </row>
    <row r="159" spans="2:17" x14ac:dyDescent="0.2">
      <c r="B159" s="202">
        <v>40455</v>
      </c>
      <c r="C159" s="204" t="s">
        <v>664</v>
      </c>
      <c r="D159" s="203">
        <f t="shared" si="8"/>
        <v>5449.9400000000005</v>
      </c>
      <c r="E159" s="202"/>
      <c r="F159" s="468">
        <v>40455</v>
      </c>
      <c r="G159" s="202" t="s">
        <v>664</v>
      </c>
      <c r="H159" s="203">
        <f>ROUNDUP(J159,2)</f>
        <v>5449.9400000000005</v>
      </c>
      <c r="I159" s="469">
        <v>65.661889819766287</v>
      </c>
      <c r="J159" s="203">
        <f t="shared" si="7"/>
        <v>5449.9368550406016</v>
      </c>
      <c r="K159" s="477"/>
      <c r="P159"/>
      <c r="Q159"/>
    </row>
    <row r="160" spans="2:17" x14ac:dyDescent="0.2">
      <c r="B160">
        <v>40111</v>
      </c>
      <c r="C160" s="478" t="s">
        <v>665</v>
      </c>
      <c r="D160" s="122">
        <f t="shared" si="8"/>
        <v>864.17</v>
      </c>
      <c r="F160" s="465">
        <v>40111</v>
      </c>
      <c r="G160" s="470" t="s">
        <v>665</v>
      </c>
      <c r="H160" s="122">
        <f t="shared" ref="H160:H218" si="10">ROUNDUP(J160,2)</f>
        <v>864.17</v>
      </c>
      <c r="I160" s="479">
        <v>10.411644301994301</v>
      </c>
      <c r="J160" s="122">
        <f t="shared" si="7"/>
        <v>864.16647706552692</v>
      </c>
      <c r="K160"/>
      <c r="P160"/>
      <c r="Q160"/>
    </row>
    <row r="161" spans="2:17" x14ac:dyDescent="0.2">
      <c r="B161">
        <v>40110</v>
      </c>
      <c r="C161" s="470" t="s">
        <v>665</v>
      </c>
      <c r="D161" s="122">
        <f t="shared" si="8"/>
        <v>2784.6200000000003</v>
      </c>
      <c r="F161" s="465">
        <v>40110</v>
      </c>
      <c r="G161" s="470" t="s">
        <v>665</v>
      </c>
      <c r="H161" s="122">
        <f t="shared" si="10"/>
        <v>2784.6200000000003</v>
      </c>
      <c r="I161" s="479">
        <v>33.549635578002245</v>
      </c>
      <c r="J161" s="122">
        <f t="shared" si="7"/>
        <v>2784.6197529741862</v>
      </c>
      <c r="K161"/>
      <c r="P161"/>
      <c r="Q161"/>
    </row>
    <row r="162" spans="2:17" x14ac:dyDescent="0.2">
      <c r="B162">
        <v>40237</v>
      </c>
      <c r="C162" s="470" t="s">
        <v>666</v>
      </c>
      <c r="D162" s="122">
        <f t="shared" si="8"/>
        <v>2721.86</v>
      </c>
      <c r="F162" s="465">
        <v>40237</v>
      </c>
      <c r="G162" s="470" t="s">
        <v>666</v>
      </c>
      <c r="H162" s="122">
        <f t="shared" si="10"/>
        <v>2721.86</v>
      </c>
      <c r="I162" s="479">
        <v>32.793485578002247</v>
      </c>
      <c r="J162" s="122">
        <f t="shared" si="7"/>
        <v>2721.8593029741864</v>
      </c>
      <c r="K162"/>
      <c r="P162"/>
      <c r="Q162"/>
    </row>
    <row r="163" spans="2:17" x14ac:dyDescent="0.2">
      <c r="B163">
        <v>40539</v>
      </c>
      <c r="C163" s="470" t="s">
        <v>667</v>
      </c>
      <c r="D163" s="122">
        <f t="shared" si="8"/>
        <v>6462.51</v>
      </c>
      <c r="F163" s="465">
        <v>40539</v>
      </c>
      <c r="G163" s="470" t="s">
        <v>667</v>
      </c>
      <c r="H163" s="122">
        <f t="shared" si="10"/>
        <v>6462.51</v>
      </c>
      <c r="I163" s="479">
        <v>77.861447437336338</v>
      </c>
      <c r="J163" s="122">
        <f t="shared" si="7"/>
        <v>6462.5001372989163</v>
      </c>
      <c r="K163"/>
      <c r="P163"/>
      <c r="Q163"/>
    </row>
    <row r="164" spans="2:17" x14ac:dyDescent="0.2">
      <c r="B164">
        <v>40338</v>
      </c>
      <c r="C164" s="470" t="s">
        <v>668</v>
      </c>
      <c r="D164" s="122">
        <f t="shared" si="8"/>
        <v>5075.59</v>
      </c>
      <c r="F164" s="465">
        <v>40338</v>
      </c>
      <c r="G164" s="470" t="s">
        <v>668</v>
      </c>
      <c r="H164" s="122">
        <f t="shared" si="10"/>
        <v>5075.59</v>
      </c>
      <c r="I164" s="479">
        <v>61.151597437336321</v>
      </c>
      <c r="J164" s="122">
        <f t="shared" si="7"/>
        <v>5075.5825872989144</v>
      </c>
      <c r="K164"/>
      <c r="P164"/>
      <c r="Q164"/>
    </row>
    <row r="165" spans="2:17" x14ac:dyDescent="0.2">
      <c r="B165">
        <v>40160</v>
      </c>
      <c r="C165" s="470" t="s">
        <v>669</v>
      </c>
      <c r="D165" s="122">
        <f t="shared" si="8"/>
        <v>3475.6400000000003</v>
      </c>
      <c r="F165" s="465">
        <v>40160</v>
      </c>
      <c r="G165" s="470" t="s">
        <v>669</v>
      </c>
      <c r="H165" s="122">
        <f t="shared" si="10"/>
        <v>3475.6400000000003</v>
      </c>
      <c r="I165" s="479">
        <v>41.875097437336329</v>
      </c>
      <c r="J165" s="122">
        <f t="shared" si="7"/>
        <v>3475.6330872989151</v>
      </c>
      <c r="K165"/>
      <c r="P165"/>
      <c r="Q165"/>
    </row>
    <row r="166" spans="2:17" x14ac:dyDescent="0.2">
      <c r="B166">
        <v>40113</v>
      </c>
      <c r="C166" s="470" t="s">
        <v>670</v>
      </c>
      <c r="D166" s="122">
        <f t="shared" si="8"/>
        <v>3590.5</v>
      </c>
      <c r="F166" s="465">
        <v>40113</v>
      </c>
      <c r="G166" s="470" t="s">
        <v>670</v>
      </c>
      <c r="H166" s="122">
        <f t="shared" si="10"/>
        <v>3590.5</v>
      </c>
      <c r="I166" s="479">
        <v>43.258929639532589</v>
      </c>
      <c r="J166" s="122">
        <f t="shared" si="7"/>
        <v>3590.4911600812047</v>
      </c>
      <c r="K166"/>
      <c r="P166"/>
      <c r="Q166"/>
    </row>
    <row r="167" spans="2:17" x14ac:dyDescent="0.2">
      <c r="B167">
        <v>40567</v>
      </c>
      <c r="C167" s="470" t="s">
        <v>671</v>
      </c>
      <c r="D167" s="122">
        <f t="shared" si="8"/>
        <v>3290.7200000000003</v>
      </c>
      <c r="F167" s="465">
        <v>40567</v>
      </c>
      <c r="G167" s="470" t="s">
        <v>671</v>
      </c>
      <c r="H167" s="122">
        <f t="shared" si="10"/>
        <v>3290.7200000000003</v>
      </c>
      <c r="I167" s="479">
        <v>39.647111859334082</v>
      </c>
      <c r="J167" s="122">
        <f t="shared" si="7"/>
        <v>3290.7102843247289</v>
      </c>
      <c r="K167"/>
      <c r="P167"/>
      <c r="Q167"/>
    </row>
    <row r="168" spans="2:17" x14ac:dyDescent="0.2">
      <c r="B168">
        <v>40923</v>
      </c>
      <c r="C168" s="470" t="s">
        <v>672</v>
      </c>
      <c r="D168" s="122">
        <f t="shared" si="8"/>
        <v>859.52</v>
      </c>
      <c r="F168" s="465">
        <v>40923</v>
      </c>
      <c r="G168" s="470" t="s">
        <v>672</v>
      </c>
      <c r="H168" s="122">
        <f t="shared" si="10"/>
        <v>859.52</v>
      </c>
      <c r="I168" s="479">
        <v>10.355608857939666</v>
      </c>
      <c r="J168" s="122">
        <f t="shared" si="7"/>
        <v>859.51553520899233</v>
      </c>
      <c r="K168"/>
      <c r="P168"/>
      <c r="Q168"/>
    </row>
    <row r="169" spans="2:17" x14ac:dyDescent="0.2">
      <c r="B169">
        <v>40242</v>
      </c>
      <c r="C169" s="470" t="s">
        <v>673</v>
      </c>
      <c r="D169" s="122">
        <f t="shared" si="8"/>
        <v>4631.8600000000006</v>
      </c>
      <c r="F169" s="465">
        <v>40242</v>
      </c>
      <c r="G169" s="470" t="s">
        <v>673</v>
      </c>
      <c r="H169" s="122">
        <f t="shared" si="10"/>
        <v>4631.8600000000006</v>
      </c>
      <c r="I169" s="479">
        <v>55.805449999999993</v>
      </c>
      <c r="J169" s="122">
        <f t="shared" si="7"/>
        <v>4631.8523499999992</v>
      </c>
      <c r="K169"/>
      <c r="P169"/>
      <c r="Q169"/>
    </row>
    <row r="170" spans="2:17" x14ac:dyDescent="0.2">
      <c r="B170">
        <v>40243</v>
      </c>
      <c r="C170" s="470" t="s">
        <v>673</v>
      </c>
      <c r="D170" s="122">
        <f t="shared" si="8"/>
        <v>1403.67</v>
      </c>
      <c r="F170" s="465">
        <v>40243</v>
      </c>
      <c r="G170" s="470" t="s">
        <v>673</v>
      </c>
      <c r="H170" s="122">
        <f t="shared" si="10"/>
        <v>1403.67</v>
      </c>
      <c r="I170" s="479">
        <v>16.911650000000002</v>
      </c>
      <c r="J170" s="122">
        <f t="shared" si="7"/>
        <v>1403.66695</v>
      </c>
      <c r="K170"/>
      <c r="P170"/>
      <c r="Q170"/>
    </row>
    <row r="171" spans="2:17" x14ac:dyDescent="0.2">
      <c r="B171">
        <v>40303</v>
      </c>
      <c r="C171" s="470" t="s">
        <v>674</v>
      </c>
      <c r="D171" s="122">
        <f t="shared" si="8"/>
        <v>2681.4500000000003</v>
      </c>
      <c r="F171" s="465">
        <v>40303</v>
      </c>
      <c r="G171" s="470" t="s">
        <v>674</v>
      </c>
      <c r="H171" s="122">
        <f t="shared" si="10"/>
        <v>2681.4500000000003</v>
      </c>
      <c r="I171" s="479">
        <v>32.306527207977211</v>
      </c>
      <c r="J171" s="122">
        <f t="shared" si="7"/>
        <v>2681.4417582621086</v>
      </c>
      <c r="K171"/>
      <c r="P171"/>
      <c r="Q171"/>
    </row>
    <row r="172" spans="2:17" x14ac:dyDescent="0.2">
      <c r="B172" s="202">
        <v>40803</v>
      </c>
      <c r="C172" s="474" t="s">
        <v>675</v>
      </c>
      <c r="D172" s="203">
        <f t="shared" si="8"/>
        <v>5241.7700000000004</v>
      </c>
      <c r="E172" s="202"/>
      <c r="F172" s="468">
        <v>40803</v>
      </c>
      <c r="G172" s="474" t="s">
        <v>675</v>
      </c>
      <c r="H172" s="203">
        <f t="shared" si="10"/>
        <v>5241.7700000000004</v>
      </c>
      <c r="I172" s="480">
        <v>63.15379743733633</v>
      </c>
      <c r="J172" s="203">
        <f t="shared" si="7"/>
        <v>5241.7651872989154</v>
      </c>
      <c r="K172" s="202"/>
      <c r="P172"/>
      <c r="Q172"/>
    </row>
    <row r="173" spans="2:17" x14ac:dyDescent="0.2">
      <c r="B173">
        <v>40182</v>
      </c>
      <c r="C173" s="478" t="s">
        <v>676</v>
      </c>
      <c r="D173" s="122">
        <f t="shared" si="8"/>
        <v>1891.79</v>
      </c>
      <c r="F173" s="465">
        <v>40182</v>
      </c>
      <c r="G173" s="470" t="s">
        <v>676</v>
      </c>
      <c r="H173" s="122">
        <f t="shared" si="10"/>
        <v>1891.79</v>
      </c>
      <c r="I173" s="455">
        <v>22.792553147637992</v>
      </c>
      <c r="J173" s="122">
        <f t="shared" si="7"/>
        <v>1891.7819112539535</v>
      </c>
      <c r="K173"/>
      <c r="P173"/>
      <c r="Q173"/>
    </row>
    <row r="174" spans="2:17" x14ac:dyDescent="0.2">
      <c r="B174">
        <v>40267</v>
      </c>
      <c r="C174" s="470" t="s">
        <v>676</v>
      </c>
      <c r="D174" s="122">
        <f t="shared" si="8"/>
        <v>3342.4</v>
      </c>
      <c r="F174" s="465">
        <v>40267</v>
      </c>
      <c r="G174" s="470" t="s">
        <v>676</v>
      </c>
      <c r="H174" s="122">
        <f t="shared" si="10"/>
        <v>3342.4</v>
      </c>
      <c r="I174" s="455">
        <v>40.269785578002242</v>
      </c>
      <c r="J174" s="122">
        <f t="shared" si="7"/>
        <v>3342.3922029741861</v>
      </c>
      <c r="K174"/>
      <c r="P174"/>
      <c r="Q174"/>
    </row>
    <row r="175" spans="2:17" x14ac:dyDescent="0.2">
      <c r="B175">
        <v>40124</v>
      </c>
      <c r="C175" s="470" t="s">
        <v>677</v>
      </c>
      <c r="D175" s="122">
        <f t="shared" si="8"/>
        <v>5870.58</v>
      </c>
      <c r="F175" s="465">
        <v>40124</v>
      </c>
      <c r="G175" s="470" t="s">
        <v>677</v>
      </c>
      <c r="H175" s="122">
        <f t="shared" si="10"/>
        <v>5870.58</v>
      </c>
      <c r="I175" s="455">
        <v>70.729853367003372</v>
      </c>
      <c r="J175" s="122">
        <f t="shared" si="7"/>
        <v>5870.5778294612801</v>
      </c>
      <c r="K175"/>
      <c r="P175"/>
      <c r="Q175"/>
    </row>
    <row r="176" spans="2:17" x14ac:dyDescent="0.2">
      <c r="B176">
        <v>40125</v>
      </c>
      <c r="C176" s="470" t="s">
        <v>677</v>
      </c>
      <c r="D176" s="122">
        <f t="shared" si="8"/>
        <v>5887.38</v>
      </c>
      <c r="F176" s="465">
        <v>40125</v>
      </c>
      <c r="G176" s="470" t="s">
        <v>677</v>
      </c>
      <c r="H176" s="122">
        <f t="shared" si="10"/>
        <v>5887.38</v>
      </c>
      <c r="I176" s="455">
        <v>70.932203367003368</v>
      </c>
      <c r="J176" s="122">
        <f t="shared" ref="J176:J218" si="11">I176*K$48</f>
        <v>5887.3728794612798</v>
      </c>
      <c r="K176"/>
      <c r="P176"/>
      <c r="Q176"/>
    </row>
    <row r="177" spans="2:17" x14ac:dyDescent="0.2">
      <c r="B177">
        <v>40126</v>
      </c>
      <c r="C177" s="470" t="s">
        <v>677</v>
      </c>
      <c r="D177" s="122">
        <f t="shared" si="8"/>
        <v>6551.22</v>
      </c>
      <c r="F177" s="465">
        <v>40126</v>
      </c>
      <c r="G177" s="470" t="s">
        <v>677</v>
      </c>
      <c r="H177" s="122">
        <f t="shared" si="10"/>
        <v>6551.22</v>
      </c>
      <c r="I177" s="455">
        <v>78.930353367003363</v>
      </c>
      <c r="J177" s="122">
        <f t="shared" si="11"/>
        <v>6551.2193294612789</v>
      </c>
      <c r="K177"/>
      <c r="P177"/>
      <c r="Q177"/>
    </row>
    <row r="178" spans="2:17" x14ac:dyDescent="0.2">
      <c r="B178">
        <v>40271</v>
      </c>
      <c r="C178" s="470" t="s">
        <v>678</v>
      </c>
      <c r="D178" s="122">
        <f t="shared" ref="D178:D218" si="12">H178</f>
        <v>2155.1200000000003</v>
      </c>
      <c r="F178" s="465">
        <v>40271</v>
      </c>
      <c r="G178" s="470" t="s">
        <v>678</v>
      </c>
      <c r="H178" s="122">
        <f t="shared" si="10"/>
        <v>2155.1200000000003</v>
      </c>
      <c r="I178" s="455">
        <v>25.96523389450056</v>
      </c>
      <c r="J178" s="122">
        <f t="shared" si="11"/>
        <v>2155.1144132435466</v>
      </c>
      <c r="K178"/>
      <c r="P178"/>
      <c r="Q178"/>
    </row>
    <row r="179" spans="2:17" x14ac:dyDescent="0.2">
      <c r="B179">
        <v>40241</v>
      </c>
      <c r="C179" s="470" t="s">
        <v>678</v>
      </c>
      <c r="D179" s="122">
        <f t="shared" si="12"/>
        <v>3692.9100000000003</v>
      </c>
      <c r="F179" s="465">
        <v>40241</v>
      </c>
      <c r="G179" s="470" t="s">
        <v>678</v>
      </c>
      <c r="H179" s="122">
        <f t="shared" si="10"/>
        <v>3692.9100000000003</v>
      </c>
      <c r="I179" s="455">
        <v>44.492861859334077</v>
      </c>
      <c r="J179" s="122">
        <f t="shared" si="11"/>
        <v>3692.9075343247282</v>
      </c>
      <c r="K179"/>
      <c r="P179"/>
      <c r="Q179"/>
    </row>
    <row r="180" spans="2:17" x14ac:dyDescent="0.2">
      <c r="B180" s="202">
        <v>40244</v>
      </c>
      <c r="C180" s="474" t="s">
        <v>678</v>
      </c>
      <c r="D180" s="203">
        <f t="shared" si="12"/>
        <v>8626.9699999999993</v>
      </c>
      <c r="E180" s="202"/>
      <c r="F180" s="468">
        <v>40244</v>
      </c>
      <c r="G180" s="474" t="s">
        <v>678</v>
      </c>
      <c r="H180" s="203">
        <f t="shared" si="10"/>
        <v>8626.9699999999993</v>
      </c>
      <c r="I180" s="458">
        <v>103.93931846240179</v>
      </c>
      <c r="J180" s="203">
        <f t="shared" si="11"/>
        <v>8626.9634323793489</v>
      </c>
      <c r="K180"/>
      <c r="P180"/>
      <c r="Q180"/>
    </row>
    <row r="181" spans="2:17" x14ac:dyDescent="0.2">
      <c r="B181">
        <v>40117</v>
      </c>
      <c r="C181" s="478" t="s">
        <v>679</v>
      </c>
      <c r="D181" s="122">
        <f t="shared" si="12"/>
        <v>1663.53</v>
      </c>
      <c r="F181" s="465">
        <v>40117</v>
      </c>
      <c r="G181" s="470" t="s">
        <v>679</v>
      </c>
      <c r="H181" s="122">
        <f t="shared" si="10"/>
        <v>1663.53</v>
      </c>
      <c r="I181" s="455">
        <v>20.042451346801347</v>
      </c>
      <c r="J181" s="122">
        <f t="shared" si="11"/>
        <v>1663.5234617845117</v>
      </c>
      <c r="K181"/>
      <c r="P181"/>
      <c r="Q181"/>
    </row>
    <row r="182" spans="2:17" x14ac:dyDescent="0.2">
      <c r="B182">
        <v>40227</v>
      </c>
      <c r="C182" s="470" t="s">
        <v>679</v>
      </c>
      <c r="D182" s="122">
        <f t="shared" si="12"/>
        <v>3004.73</v>
      </c>
      <c r="F182" s="465">
        <v>40227</v>
      </c>
      <c r="G182" s="470" t="s">
        <v>679</v>
      </c>
      <c r="H182" s="122">
        <f t="shared" si="10"/>
        <v>3004.73</v>
      </c>
      <c r="I182" s="455">
        <v>36.201485578002249</v>
      </c>
      <c r="J182" s="122">
        <f t="shared" si="11"/>
        <v>3004.7233029741865</v>
      </c>
      <c r="K182"/>
      <c r="P182"/>
      <c r="Q182"/>
    </row>
    <row r="183" spans="2:17" x14ac:dyDescent="0.2">
      <c r="B183">
        <v>40119</v>
      </c>
      <c r="C183" s="470" t="s">
        <v>680</v>
      </c>
      <c r="D183" s="122">
        <f t="shared" si="12"/>
        <v>7524.84</v>
      </c>
      <c r="F183" s="465">
        <v>40119</v>
      </c>
      <c r="G183" s="470" t="s">
        <v>680</v>
      </c>
      <c r="H183" s="122">
        <f t="shared" si="10"/>
        <v>7524.84</v>
      </c>
      <c r="I183" s="455">
        <v>90.660611859334097</v>
      </c>
      <c r="J183" s="122">
        <f t="shared" si="11"/>
        <v>7524.8307843247303</v>
      </c>
      <c r="K183"/>
      <c r="P183"/>
      <c r="Q183"/>
    </row>
    <row r="184" spans="2:17" x14ac:dyDescent="0.2">
      <c r="B184">
        <v>40118</v>
      </c>
      <c r="C184" s="470" t="s">
        <v>680</v>
      </c>
      <c r="D184" s="122">
        <f t="shared" si="12"/>
        <v>28047.919999999998</v>
      </c>
      <c r="F184" s="465">
        <v>40118</v>
      </c>
      <c r="G184" s="470" t="s">
        <v>680</v>
      </c>
      <c r="H184" s="122">
        <f t="shared" si="10"/>
        <v>28047.919999999998</v>
      </c>
      <c r="I184" s="455">
        <v>337.92663557800228</v>
      </c>
      <c r="J184" s="122">
        <f t="shared" si="11"/>
        <v>28047.910752974189</v>
      </c>
      <c r="K184"/>
      <c r="P184"/>
      <c r="Q184"/>
    </row>
    <row r="185" spans="2:17" x14ac:dyDescent="0.2">
      <c r="B185">
        <v>40277</v>
      </c>
      <c r="C185" s="470" t="s">
        <v>681</v>
      </c>
      <c r="D185" s="122">
        <f t="shared" si="12"/>
        <v>34719.090000000004</v>
      </c>
      <c r="F185" s="465">
        <v>40277</v>
      </c>
      <c r="G185" s="470" t="s">
        <v>681</v>
      </c>
      <c r="H185" s="122">
        <f t="shared" si="10"/>
        <v>34719.090000000004</v>
      </c>
      <c r="I185" s="455">
        <v>418.3021855780022</v>
      </c>
      <c r="J185" s="122">
        <f t="shared" si="11"/>
        <v>34719.081402974181</v>
      </c>
      <c r="K185"/>
      <c r="P185"/>
      <c r="Q185"/>
    </row>
    <row r="186" spans="2:17" x14ac:dyDescent="0.2">
      <c r="B186">
        <v>40449</v>
      </c>
      <c r="C186" s="470" t="s">
        <v>682</v>
      </c>
      <c r="D186" s="122">
        <f t="shared" si="12"/>
        <v>5589.63</v>
      </c>
      <c r="F186" s="465">
        <v>40449</v>
      </c>
      <c r="G186" s="470" t="s">
        <v>682</v>
      </c>
      <c r="H186" s="122">
        <f t="shared" si="10"/>
        <v>5589.63</v>
      </c>
      <c r="I186" s="455">
        <v>67.344850673400686</v>
      </c>
      <c r="J186" s="122">
        <f t="shared" si="11"/>
        <v>5589.6226058922566</v>
      </c>
      <c r="K186"/>
      <c r="P186"/>
      <c r="Q186"/>
    </row>
    <row r="187" spans="2:17" x14ac:dyDescent="0.2">
      <c r="B187">
        <v>40397</v>
      </c>
      <c r="C187" s="470" t="s">
        <v>682</v>
      </c>
      <c r="D187" s="122">
        <f t="shared" si="12"/>
        <v>835.04</v>
      </c>
      <c r="F187" s="465">
        <v>40397</v>
      </c>
      <c r="G187" s="470" t="s">
        <v>682</v>
      </c>
      <c r="H187" s="122">
        <f t="shared" si="10"/>
        <v>835.04</v>
      </c>
      <c r="I187" s="455">
        <v>10.060659587942922</v>
      </c>
      <c r="J187" s="122">
        <f t="shared" si="11"/>
        <v>835.03474579926251</v>
      </c>
      <c r="K187"/>
      <c r="P187"/>
      <c r="Q187"/>
    </row>
    <row r="188" spans="2:17" x14ac:dyDescent="0.2">
      <c r="B188">
        <v>40870</v>
      </c>
      <c r="C188" s="470" t="s">
        <v>683</v>
      </c>
      <c r="D188" s="122">
        <f t="shared" si="12"/>
        <v>1323.23</v>
      </c>
      <c r="F188" s="465">
        <v>40870</v>
      </c>
      <c r="G188" s="470" t="s">
        <v>683</v>
      </c>
      <c r="H188" s="122">
        <f t="shared" si="10"/>
        <v>1323.23</v>
      </c>
      <c r="I188" s="455">
        <v>15.942500000000003</v>
      </c>
      <c r="J188" s="122">
        <f t="shared" si="11"/>
        <v>1323.2275000000002</v>
      </c>
      <c r="K188"/>
      <c r="P188"/>
      <c r="Q188"/>
    </row>
    <row r="189" spans="2:17" x14ac:dyDescent="0.2">
      <c r="B189">
        <v>40280</v>
      </c>
      <c r="C189" s="470" t="s">
        <v>684</v>
      </c>
      <c r="D189" s="122">
        <f t="shared" si="12"/>
        <v>1882.34</v>
      </c>
      <c r="F189" s="465">
        <v>40280</v>
      </c>
      <c r="G189" s="470" t="s">
        <v>684</v>
      </c>
      <c r="H189" s="122">
        <f t="shared" si="10"/>
        <v>1882.34</v>
      </c>
      <c r="I189" s="455">
        <v>22.678750673400671</v>
      </c>
      <c r="J189" s="122">
        <f t="shared" si="11"/>
        <v>1882.3363058922557</v>
      </c>
      <c r="K189"/>
      <c r="P189"/>
      <c r="Q189"/>
    </row>
    <row r="190" spans="2:17" x14ac:dyDescent="0.2">
      <c r="B190" s="202">
        <v>40394</v>
      </c>
      <c r="C190" s="474" t="s">
        <v>685</v>
      </c>
      <c r="D190" s="203">
        <f t="shared" si="12"/>
        <v>735.41</v>
      </c>
      <c r="E190" s="202"/>
      <c r="F190" s="481">
        <v>40394</v>
      </c>
      <c r="G190" s="482" t="s">
        <v>685</v>
      </c>
      <c r="H190" s="203">
        <f t="shared" si="10"/>
        <v>735.41</v>
      </c>
      <c r="I190" s="458">
        <v>8.8602500000000006</v>
      </c>
      <c r="J190" s="203">
        <f t="shared" si="11"/>
        <v>735.40075000000002</v>
      </c>
      <c r="K190"/>
      <c r="P190"/>
      <c r="Q190"/>
    </row>
    <row r="191" spans="2:17" x14ac:dyDescent="0.2">
      <c r="B191" s="483">
        <v>40151</v>
      </c>
      <c r="C191" s="484" t="s">
        <v>686</v>
      </c>
      <c r="D191" s="122">
        <f t="shared" si="12"/>
        <v>479.06</v>
      </c>
      <c r="F191" s="465">
        <v>40151</v>
      </c>
      <c r="G191" s="470" t="s">
        <v>686</v>
      </c>
      <c r="H191" s="122">
        <f t="shared" si="10"/>
        <v>479.06</v>
      </c>
      <c r="I191" s="462">
        <v>5.771749999999999</v>
      </c>
      <c r="J191" s="122">
        <f t="shared" si="11"/>
        <v>479.05524999999994</v>
      </c>
      <c r="K191"/>
      <c r="P191"/>
      <c r="Q191"/>
    </row>
    <row r="192" spans="2:17" x14ac:dyDescent="0.2">
      <c r="B192">
        <v>40951</v>
      </c>
      <c r="C192" s="485" t="s">
        <v>687</v>
      </c>
      <c r="D192" s="122">
        <f t="shared" si="12"/>
        <v>1976.47</v>
      </c>
      <c r="F192" s="465">
        <v>40951</v>
      </c>
      <c r="G192" s="470" t="s">
        <v>687</v>
      </c>
      <c r="H192" s="122">
        <f t="shared" si="10"/>
        <v>1976.47</v>
      </c>
      <c r="I192" s="462">
        <v>23.812850000000001</v>
      </c>
      <c r="J192" s="122">
        <f t="shared" si="11"/>
        <v>1976.4665500000001</v>
      </c>
      <c r="K192"/>
      <c r="P192"/>
      <c r="Q192"/>
    </row>
    <row r="193" spans="2:17" x14ac:dyDescent="0.2">
      <c r="B193">
        <v>40868</v>
      </c>
      <c r="C193" s="485" t="s">
        <v>688</v>
      </c>
      <c r="D193" s="122">
        <f t="shared" si="12"/>
        <v>868</v>
      </c>
      <c r="F193" s="465">
        <v>40868</v>
      </c>
      <c r="G193" s="470" t="s">
        <v>688</v>
      </c>
      <c r="H193" s="122">
        <f t="shared" si="10"/>
        <v>868</v>
      </c>
      <c r="I193" s="462">
        <v>10.457750000000001</v>
      </c>
      <c r="J193" s="122">
        <f t="shared" si="11"/>
        <v>867.9932500000001</v>
      </c>
      <c r="K193"/>
      <c r="P193"/>
      <c r="Q193"/>
    </row>
    <row r="194" spans="2:17" x14ac:dyDescent="0.2">
      <c r="B194">
        <v>40953</v>
      </c>
      <c r="C194" s="485" t="s">
        <v>689</v>
      </c>
      <c r="D194" s="122">
        <f t="shared" si="12"/>
        <v>1573.39</v>
      </c>
      <c r="F194" s="465">
        <v>40953</v>
      </c>
      <c r="G194" s="470" t="s">
        <v>689</v>
      </c>
      <c r="H194" s="122">
        <f t="shared" si="10"/>
        <v>1573.39</v>
      </c>
      <c r="I194" s="462">
        <v>18.956450000000004</v>
      </c>
      <c r="J194" s="122">
        <f t="shared" si="11"/>
        <v>1573.3853500000002</v>
      </c>
      <c r="K194"/>
      <c r="P194"/>
      <c r="Q194"/>
    </row>
    <row r="195" spans="2:17" x14ac:dyDescent="0.2">
      <c r="B195" s="202">
        <v>40952</v>
      </c>
      <c r="C195" s="486" t="s">
        <v>689</v>
      </c>
      <c r="D195" s="203">
        <f t="shared" si="12"/>
        <v>1763.44</v>
      </c>
      <c r="E195" s="202"/>
      <c r="F195" s="468">
        <v>40952</v>
      </c>
      <c r="G195" s="474" t="s">
        <v>689</v>
      </c>
      <c r="H195" s="203">
        <f t="shared" si="10"/>
        <v>1763.44</v>
      </c>
      <c r="I195" s="458">
        <v>21.246200000000002</v>
      </c>
      <c r="J195" s="203">
        <f t="shared" si="11"/>
        <v>1763.4346</v>
      </c>
      <c r="K195" s="202"/>
      <c r="L195" s="202"/>
      <c r="M195" s="202"/>
      <c r="N195" s="202"/>
      <c r="O195" s="202"/>
      <c r="P195"/>
      <c r="Q195"/>
    </row>
    <row r="196" spans="2:17" x14ac:dyDescent="0.2">
      <c r="B196">
        <v>40869</v>
      </c>
      <c r="C196" s="485" t="s">
        <v>689</v>
      </c>
      <c r="D196" s="122">
        <f t="shared" si="12"/>
        <v>3275.88</v>
      </c>
      <c r="F196" s="475">
        <v>40869</v>
      </c>
      <c r="G196" s="478" t="s">
        <v>689</v>
      </c>
      <c r="H196" s="122">
        <f t="shared" si="10"/>
        <v>3275.88</v>
      </c>
      <c r="I196" s="455">
        <v>39.468349999999994</v>
      </c>
      <c r="J196" s="122">
        <f t="shared" si="11"/>
        <v>3275.8730499999997</v>
      </c>
      <c r="K196"/>
      <c r="P196"/>
      <c r="Q196"/>
    </row>
    <row r="197" spans="2:17" x14ac:dyDescent="0.2">
      <c r="B197">
        <v>40842</v>
      </c>
      <c r="C197" t="s">
        <v>690</v>
      </c>
      <c r="D197" s="122">
        <f t="shared" si="12"/>
        <v>93.850000000000009</v>
      </c>
      <c r="F197" s="465">
        <v>40842</v>
      </c>
      <c r="G197" s="470" t="s">
        <v>1035</v>
      </c>
      <c r="H197" s="122">
        <f t="shared" si="10"/>
        <v>93.850000000000009</v>
      </c>
      <c r="I197" s="455">
        <v>1.1307</v>
      </c>
      <c r="J197" s="122">
        <f t="shared" si="11"/>
        <v>93.848100000000002</v>
      </c>
      <c r="K197"/>
      <c r="P197"/>
      <c r="Q197"/>
    </row>
    <row r="198" spans="2:17" x14ac:dyDescent="0.2">
      <c r="B198">
        <v>40843</v>
      </c>
      <c r="C198" t="s">
        <v>691</v>
      </c>
      <c r="D198" s="122">
        <f t="shared" si="12"/>
        <v>449.89</v>
      </c>
      <c r="F198" s="465">
        <v>40843</v>
      </c>
      <c r="G198" s="470" t="s">
        <v>1035</v>
      </c>
      <c r="H198" s="122">
        <f t="shared" si="10"/>
        <v>449.89</v>
      </c>
      <c r="I198" s="455">
        <v>5.4202999999999992</v>
      </c>
      <c r="J198" s="122">
        <f t="shared" si="11"/>
        <v>449.88489999999996</v>
      </c>
      <c r="K198"/>
      <c r="P198"/>
      <c r="Q198"/>
    </row>
    <row r="199" spans="2:17" x14ac:dyDescent="0.2">
      <c r="B199">
        <v>40936</v>
      </c>
      <c r="C199" t="s">
        <v>692</v>
      </c>
      <c r="D199" s="122">
        <f t="shared" si="12"/>
        <v>110.65</v>
      </c>
      <c r="F199" s="465">
        <v>40936</v>
      </c>
      <c r="G199" s="470" t="s">
        <v>1036</v>
      </c>
      <c r="H199" s="122">
        <f t="shared" si="10"/>
        <v>110.65</v>
      </c>
      <c r="I199" s="455">
        <v>1.3330500000000001</v>
      </c>
      <c r="J199" s="122">
        <f t="shared" si="11"/>
        <v>110.64315000000001</v>
      </c>
      <c r="K199"/>
      <c r="P199"/>
      <c r="Q199"/>
    </row>
    <row r="200" spans="2:17" x14ac:dyDescent="0.2">
      <c r="B200">
        <v>40937</v>
      </c>
      <c r="C200" t="s">
        <v>693</v>
      </c>
      <c r="D200" s="122">
        <f t="shared" si="12"/>
        <v>449.89</v>
      </c>
      <c r="F200" s="465">
        <v>40937</v>
      </c>
      <c r="G200" s="470" t="s">
        <v>1036</v>
      </c>
      <c r="H200" s="122">
        <f t="shared" si="10"/>
        <v>449.89</v>
      </c>
      <c r="I200" s="455">
        <v>5.4202999999999992</v>
      </c>
      <c r="J200" s="122">
        <f t="shared" si="11"/>
        <v>449.88489999999996</v>
      </c>
      <c r="K200"/>
      <c r="P200"/>
      <c r="Q200"/>
    </row>
    <row r="201" spans="2:17" x14ac:dyDescent="0.2">
      <c r="B201">
        <v>40846</v>
      </c>
      <c r="C201" t="s">
        <v>694</v>
      </c>
      <c r="D201" s="122">
        <f t="shared" si="12"/>
        <v>774.3</v>
      </c>
      <c r="F201" s="465">
        <v>40846</v>
      </c>
      <c r="G201" s="470" t="s">
        <v>1037</v>
      </c>
      <c r="H201" s="122">
        <f t="shared" si="10"/>
        <v>774.3</v>
      </c>
      <c r="I201" s="455">
        <v>9.3288500000000028</v>
      </c>
      <c r="J201" s="122">
        <f t="shared" si="11"/>
        <v>774.29455000000019</v>
      </c>
      <c r="K201"/>
      <c r="P201"/>
      <c r="Q201"/>
    </row>
    <row r="202" spans="2:17" x14ac:dyDescent="0.2">
      <c r="B202">
        <v>40847</v>
      </c>
      <c r="C202" t="s">
        <v>695</v>
      </c>
      <c r="D202" s="122">
        <f t="shared" si="12"/>
        <v>1557.48</v>
      </c>
      <c r="F202" s="465">
        <v>40847</v>
      </c>
      <c r="G202" s="470" t="s">
        <v>1037</v>
      </c>
      <c r="H202" s="122">
        <f t="shared" si="10"/>
        <v>1557.48</v>
      </c>
      <c r="I202" s="455">
        <v>18.764750000000003</v>
      </c>
      <c r="J202" s="122">
        <f t="shared" si="11"/>
        <v>1557.4742500000002</v>
      </c>
      <c r="K202"/>
      <c r="P202"/>
      <c r="Q202"/>
    </row>
    <row r="203" spans="2:17" x14ac:dyDescent="0.2">
      <c r="B203">
        <v>40452</v>
      </c>
      <c r="C203" t="s">
        <v>696</v>
      </c>
      <c r="D203" s="122">
        <f t="shared" si="12"/>
        <v>2207.1800000000003</v>
      </c>
      <c r="F203" s="465">
        <v>40452</v>
      </c>
      <c r="G203" s="470" t="s">
        <v>1037</v>
      </c>
      <c r="H203" s="122">
        <f t="shared" si="10"/>
        <v>2207.1800000000003</v>
      </c>
      <c r="I203" s="455">
        <v>26.592500000000001</v>
      </c>
      <c r="J203" s="122">
        <f t="shared" si="11"/>
        <v>2207.1775000000002</v>
      </c>
      <c r="K203"/>
      <c r="P203"/>
      <c r="Q203"/>
    </row>
    <row r="204" spans="2:17" x14ac:dyDescent="0.2">
      <c r="B204">
        <v>40848</v>
      </c>
      <c r="C204" t="s">
        <v>697</v>
      </c>
      <c r="D204" s="122">
        <f t="shared" si="12"/>
        <v>4344.5700000000006</v>
      </c>
      <c r="F204" s="465">
        <v>40848</v>
      </c>
      <c r="G204" s="470" t="s">
        <v>1037</v>
      </c>
      <c r="H204" s="122">
        <f t="shared" si="10"/>
        <v>4344.5700000000006</v>
      </c>
      <c r="I204" s="455">
        <v>52.344199999999994</v>
      </c>
      <c r="J204" s="122">
        <f t="shared" si="11"/>
        <v>4344.5685999999996</v>
      </c>
      <c r="K204"/>
      <c r="P204"/>
      <c r="Q204"/>
    </row>
    <row r="205" spans="2:17" x14ac:dyDescent="0.2">
      <c r="B205">
        <v>40853</v>
      </c>
      <c r="C205" t="s">
        <v>698</v>
      </c>
      <c r="D205" s="122">
        <f t="shared" si="12"/>
        <v>840.6</v>
      </c>
      <c r="F205" s="465">
        <v>40853</v>
      </c>
      <c r="G205" s="470" t="s">
        <v>1038</v>
      </c>
      <c r="H205" s="122">
        <f t="shared" si="10"/>
        <v>840.6</v>
      </c>
      <c r="I205" s="455">
        <v>10.127600000000001</v>
      </c>
      <c r="J205" s="122">
        <f t="shared" si="11"/>
        <v>840.59080000000006</v>
      </c>
      <c r="K205"/>
      <c r="P205"/>
      <c r="Q205"/>
    </row>
    <row r="206" spans="2:17" x14ac:dyDescent="0.2">
      <c r="B206">
        <v>40456</v>
      </c>
      <c r="C206" t="s">
        <v>699</v>
      </c>
      <c r="D206" s="122">
        <f t="shared" si="12"/>
        <v>1018.27</v>
      </c>
      <c r="F206" s="465">
        <v>40456</v>
      </c>
      <c r="G206" s="470" t="s">
        <v>1039</v>
      </c>
      <c r="H206" s="122">
        <f t="shared" si="10"/>
        <v>1018.27</v>
      </c>
      <c r="I206" s="455">
        <v>12.26825</v>
      </c>
      <c r="J206" s="122">
        <f t="shared" si="11"/>
        <v>1018.26475</v>
      </c>
      <c r="K206"/>
      <c r="P206"/>
      <c r="Q206"/>
    </row>
    <row r="207" spans="2:17" x14ac:dyDescent="0.2">
      <c r="B207">
        <v>40457</v>
      </c>
      <c r="C207" t="s">
        <v>700</v>
      </c>
      <c r="D207" s="122">
        <f t="shared" si="12"/>
        <v>1037.72</v>
      </c>
      <c r="F207" s="465">
        <v>40457</v>
      </c>
      <c r="G207" s="470" t="s">
        <v>1039</v>
      </c>
      <c r="H207" s="122">
        <f t="shared" si="10"/>
        <v>1037.72</v>
      </c>
      <c r="I207" s="455">
        <v>12.502550000000001</v>
      </c>
      <c r="J207" s="122">
        <f t="shared" si="11"/>
        <v>1037.7116500000002</v>
      </c>
      <c r="K207"/>
      <c r="P207"/>
      <c r="Q207"/>
    </row>
    <row r="208" spans="2:17" x14ac:dyDescent="0.2">
      <c r="B208">
        <v>40229</v>
      </c>
      <c r="C208" t="s">
        <v>701</v>
      </c>
      <c r="D208" s="122">
        <f t="shared" si="12"/>
        <v>1062.47</v>
      </c>
      <c r="F208" s="465">
        <v>40229</v>
      </c>
      <c r="G208" s="470" t="s">
        <v>1040</v>
      </c>
      <c r="H208" s="122">
        <f t="shared" si="10"/>
        <v>1062.47</v>
      </c>
      <c r="I208" s="455">
        <v>12.800750000000001</v>
      </c>
      <c r="J208" s="122">
        <f t="shared" si="11"/>
        <v>1062.46225</v>
      </c>
      <c r="K208"/>
      <c r="P208"/>
      <c r="Q208"/>
    </row>
    <row r="209" spans="2:17" x14ac:dyDescent="0.2">
      <c r="B209">
        <v>40875</v>
      </c>
      <c r="C209" t="s">
        <v>702</v>
      </c>
      <c r="D209" s="122">
        <f t="shared" si="12"/>
        <v>12865.85</v>
      </c>
      <c r="F209" s="465">
        <v>40875</v>
      </c>
      <c r="G209" s="470" t="s">
        <v>1041</v>
      </c>
      <c r="H209" s="122">
        <f t="shared" si="10"/>
        <v>12865.85</v>
      </c>
      <c r="I209" s="455">
        <v>155.0102</v>
      </c>
      <c r="J209" s="122">
        <f t="shared" si="11"/>
        <v>12865.846599999999</v>
      </c>
      <c r="K209"/>
      <c r="P209"/>
      <c r="Q209"/>
    </row>
    <row r="210" spans="2:17" x14ac:dyDescent="0.2">
      <c r="B210">
        <v>40861</v>
      </c>
      <c r="C210" t="s">
        <v>703</v>
      </c>
      <c r="D210" s="122">
        <f t="shared" si="12"/>
        <v>99.160000000000011</v>
      </c>
      <c r="F210" s="465">
        <v>40861</v>
      </c>
      <c r="G210" s="470" t="s">
        <v>1042</v>
      </c>
      <c r="H210" s="122">
        <f t="shared" si="10"/>
        <v>99.160000000000011</v>
      </c>
      <c r="I210" s="455">
        <v>1.1946000000000001</v>
      </c>
      <c r="J210" s="122">
        <f t="shared" si="11"/>
        <v>99.151800000000009</v>
      </c>
      <c r="K210"/>
      <c r="P210"/>
      <c r="Q210"/>
    </row>
    <row r="211" spans="2:17" x14ac:dyDescent="0.2">
      <c r="B211">
        <v>40862</v>
      </c>
      <c r="C211" t="s">
        <v>704</v>
      </c>
      <c r="D211" s="122">
        <f t="shared" si="12"/>
        <v>137.16999999999999</v>
      </c>
      <c r="F211" s="465">
        <v>40862</v>
      </c>
      <c r="G211" s="470" t="s">
        <v>1042</v>
      </c>
      <c r="H211" s="122">
        <f t="shared" si="10"/>
        <v>137.16999999999999</v>
      </c>
      <c r="I211" s="455">
        <v>1.65255</v>
      </c>
      <c r="J211" s="122">
        <f t="shared" si="11"/>
        <v>137.16165000000001</v>
      </c>
      <c r="K211"/>
      <c r="P211"/>
      <c r="Q211"/>
    </row>
    <row r="212" spans="2:17" x14ac:dyDescent="0.2">
      <c r="B212">
        <v>40857</v>
      </c>
      <c r="C212" t="s">
        <v>705</v>
      </c>
      <c r="D212" s="122">
        <f t="shared" si="12"/>
        <v>99.160000000000011</v>
      </c>
      <c r="F212" s="465">
        <v>40857</v>
      </c>
      <c r="G212" s="470" t="s">
        <v>1043</v>
      </c>
      <c r="H212" s="122">
        <f t="shared" si="10"/>
        <v>99.160000000000011</v>
      </c>
      <c r="I212" s="455">
        <v>1.1946000000000001</v>
      </c>
      <c r="J212" s="122">
        <f t="shared" si="11"/>
        <v>99.151800000000009</v>
      </c>
      <c r="K212"/>
      <c r="P212"/>
      <c r="Q212"/>
    </row>
    <row r="213" spans="2:17" x14ac:dyDescent="0.2">
      <c r="B213">
        <v>40858</v>
      </c>
      <c r="C213" t="s">
        <v>706</v>
      </c>
      <c r="D213" s="122">
        <f t="shared" si="12"/>
        <v>137.16999999999999</v>
      </c>
      <c r="F213" s="465">
        <v>40858</v>
      </c>
      <c r="G213" s="470" t="s">
        <v>1043</v>
      </c>
      <c r="H213" s="122">
        <f t="shared" si="10"/>
        <v>137.16999999999999</v>
      </c>
      <c r="I213" s="455">
        <v>1.65255</v>
      </c>
      <c r="J213" s="122">
        <f t="shared" si="11"/>
        <v>137.16165000000001</v>
      </c>
      <c r="K213"/>
      <c r="P213"/>
      <c r="Q213"/>
    </row>
    <row r="214" spans="2:17" x14ac:dyDescent="0.2">
      <c r="B214">
        <v>40881</v>
      </c>
      <c r="C214" t="s">
        <v>707</v>
      </c>
      <c r="D214" s="122">
        <f t="shared" si="12"/>
        <v>199.73</v>
      </c>
      <c r="F214" s="465">
        <v>40881</v>
      </c>
      <c r="G214" s="470" t="s">
        <v>1044</v>
      </c>
      <c r="H214" s="122">
        <f t="shared" si="10"/>
        <v>199.73</v>
      </c>
      <c r="I214" s="455">
        <v>2.4063499999999998</v>
      </c>
      <c r="J214" s="122">
        <f t="shared" si="11"/>
        <v>199.72704999999999</v>
      </c>
      <c r="K214"/>
      <c r="P214"/>
      <c r="Q214"/>
    </row>
    <row r="215" spans="2:17" x14ac:dyDescent="0.2">
      <c r="B215">
        <v>40882</v>
      </c>
      <c r="C215" t="s">
        <v>708</v>
      </c>
      <c r="D215" s="122">
        <f t="shared" si="12"/>
        <v>278.39999999999998</v>
      </c>
      <c r="F215" s="465">
        <v>40882</v>
      </c>
      <c r="G215" s="470" t="s">
        <v>1044</v>
      </c>
      <c r="H215" s="122">
        <f t="shared" si="10"/>
        <v>278.39999999999998</v>
      </c>
      <c r="I215" s="455">
        <v>3.3541999999999996</v>
      </c>
      <c r="J215" s="122">
        <f t="shared" si="11"/>
        <v>278.39859999999999</v>
      </c>
      <c r="K215"/>
      <c r="P215"/>
      <c r="Q215"/>
    </row>
    <row r="216" spans="2:17" x14ac:dyDescent="0.2">
      <c r="B216">
        <v>40451</v>
      </c>
      <c r="C216" t="s">
        <v>709</v>
      </c>
      <c r="D216" s="122">
        <f t="shared" si="12"/>
        <v>98.27000000000001</v>
      </c>
      <c r="F216" s="465">
        <v>40451</v>
      </c>
      <c r="G216" s="470" t="s">
        <v>1045</v>
      </c>
      <c r="H216" s="122">
        <f t="shared" si="10"/>
        <v>98.27000000000001</v>
      </c>
      <c r="I216" s="455">
        <v>1.1839500000000001</v>
      </c>
      <c r="J216" s="122">
        <f t="shared" si="11"/>
        <v>98.26785000000001</v>
      </c>
      <c r="K216"/>
      <c r="P216"/>
      <c r="Q216"/>
    </row>
    <row r="217" spans="2:17" x14ac:dyDescent="0.2">
      <c r="B217">
        <v>40883</v>
      </c>
      <c r="C217" t="s">
        <v>710</v>
      </c>
      <c r="D217" s="122">
        <f t="shared" si="12"/>
        <v>278.39999999999998</v>
      </c>
      <c r="F217" s="465">
        <v>40883</v>
      </c>
      <c r="G217" s="470" t="s">
        <v>1045</v>
      </c>
      <c r="H217" s="122">
        <f t="shared" si="10"/>
        <v>278.39999999999998</v>
      </c>
      <c r="I217" s="455">
        <v>3.3541999999999996</v>
      </c>
      <c r="J217" s="122">
        <f t="shared" si="11"/>
        <v>278.39859999999999</v>
      </c>
      <c r="K217"/>
      <c r="P217"/>
      <c r="Q217"/>
    </row>
    <row r="218" spans="2:17" x14ac:dyDescent="0.2">
      <c r="B218">
        <v>40866</v>
      </c>
      <c r="C218" t="s">
        <v>711</v>
      </c>
      <c r="D218" s="122">
        <f t="shared" si="12"/>
        <v>683.25</v>
      </c>
      <c r="F218" s="468">
        <v>40866</v>
      </c>
      <c r="G218" s="474" t="s">
        <v>1046</v>
      </c>
      <c r="H218" s="122">
        <f t="shared" si="10"/>
        <v>683.25</v>
      </c>
      <c r="I218" s="455">
        <v>8.2319000000000013</v>
      </c>
      <c r="J218" s="122">
        <f t="shared" si="11"/>
        <v>683.24770000000012</v>
      </c>
      <c r="K218"/>
      <c r="P218"/>
      <c r="Q218"/>
    </row>
  </sheetData>
  <autoFilter ref="A1:Q218"/>
  <conditionalFormatting sqref="B160:B1048576 B1:B78">
    <cfRule type="duplicateValues" dxfId="31" priority="2"/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104"/>
  <sheetViews>
    <sheetView zoomScale="50" zoomScaleNormal="50" zoomScaleSheetLayoutView="70" workbookViewId="0">
      <pane ySplit="4" topLeftCell="A5" activePane="bottomLeft" state="frozen"/>
      <selection pane="bottomLeft" activeCell="F65" sqref="F65:W65"/>
    </sheetView>
  </sheetViews>
  <sheetFormatPr defaultColWidth="9.140625" defaultRowHeight="12.75" x14ac:dyDescent="0.2"/>
  <cols>
    <col min="1" max="1" width="2.85546875" style="1" customWidth="1"/>
    <col min="2" max="2" width="9.5703125" style="1" customWidth="1"/>
    <col min="3" max="3" width="9.7109375" style="1" customWidth="1"/>
    <col min="4" max="4" width="6.85546875" style="1" customWidth="1"/>
    <col min="5" max="5" width="11.5703125" style="1" customWidth="1"/>
    <col min="6" max="6" width="18.42578125" style="1" customWidth="1"/>
    <col min="7" max="7" width="57.28515625" style="1" hidden="1" customWidth="1"/>
    <col min="8" max="8" width="8" style="1" hidden="1" customWidth="1"/>
    <col min="9" max="9" width="10" style="1" hidden="1" customWidth="1"/>
    <col min="10" max="10" width="14.140625" style="1" hidden="1" customWidth="1"/>
    <col min="11" max="11" width="19.85546875" style="1" bestFit="1" customWidth="1"/>
    <col min="12" max="12" width="18.7109375" style="2" customWidth="1"/>
    <col min="13" max="13" width="20.140625" style="2" customWidth="1"/>
    <col min="14" max="14" width="9.7109375" style="2" customWidth="1"/>
    <col min="15" max="15" width="10.7109375" style="2" customWidth="1"/>
    <col min="16" max="16" width="17.42578125" style="2" bestFit="1" customWidth="1"/>
    <col min="17" max="17" width="12.85546875" style="124" customWidth="1"/>
    <col min="18" max="18" width="10.7109375" style="2" customWidth="1"/>
    <col min="19" max="19" width="18.7109375" style="2" customWidth="1"/>
    <col min="20" max="20" width="20.140625" style="2" customWidth="1"/>
    <col min="21" max="21" width="9.7109375" style="2" customWidth="1"/>
    <col min="22" max="22" width="10.7109375" style="2" customWidth="1"/>
    <col min="23" max="23" width="17.42578125" style="2" bestFit="1" customWidth="1"/>
    <col min="24" max="24" width="19.85546875" style="1" customWidth="1"/>
    <col min="25" max="16384" width="9.140625" style="1"/>
  </cols>
  <sheetData>
    <row r="1" spans="2:24" ht="24.6" customHeight="1" x14ac:dyDescent="0.2">
      <c r="B1" s="104"/>
      <c r="C1" s="104"/>
      <c r="D1" s="104"/>
      <c r="E1" s="104"/>
      <c r="G1" s="66"/>
      <c r="H1" s="66"/>
      <c r="I1" s="66"/>
      <c r="J1" s="66"/>
      <c r="K1" s="66" t="s">
        <v>468</v>
      </c>
    </row>
    <row r="2" spans="2:24" ht="23.45" customHeight="1" x14ac:dyDescent="0.2">
      <c r="B2" s="1094" t="s">
        <v>608</v>
      </c>
      <c r="C2" s="1094"/>
      <c r="D2" s="1094"/>
      <c r="E2" s="1094"/>
      <c r="G2" s="121" t="s">
        <v>470</v>
      </c>
      <c r="K2" s="5" t="s">
        <v>122</v>
      </c>
    </row>
    <row r="3" spans="2:24" ht="15" customHeight="1" thickBot="1" x14ac:dyDescent="0.35">
      <c r="E3" s="1093"/>
      <c r="F3" s="1093"/>
      <c r="G3" s="1093"/>
      <c r="H3" s="1093"/>
      <c r="I3" s="77"/>
      <c r="J3" s="77"/>
      <c r="K3" s="77"/>
    </row>
    <row r="4" spans="2:24" ht="91.9" customHeight="1" thickBot="1" x14ac:dyDescent="0.25">
      <c r="B4" s="165" t="s">
        <v>256</v>
      </c>
      <c r="C4" s="166" t="s">
        <v>257</v>
      </c>
      <c r="D4" s="167" t="s">
        <v>258</v>
      </c>
      <c r="E4" s="168" t="s">
        <v>106</v>
      </c>
      <c r="F4" s="169" t="s">
        <v>0</v>
      </c>
      <c r="G4" s="170" t="s">
        <v>1</v>
      </c>
      <c r="H4" s="159" t="s">
        <v>400</v>
      </c>
      <c r="I4" s="159" t="s">
        <v>321</v>
      </c>
      <c r="J4" s="159" t="s">
        <v>322</v>
      </c>
      <c r="K4" s="159" t="s">
        <v>323</v>
      </c>
      <c r="L4" s="149" t="s">
        <v>602</v>
      </c>
      <c r="M4" s="149" t="s">
        <v>603</v>
      </c>
      <c r="N4" s="161" t="s">
        <v>509</v>
      </c>
      <c r="O4" s="162" t="s">
        <v>510</v>
      </c>
      <c r="P4" s="164" t="s">
        <v>604</v>
      </c>
      <c r="Q4" s="160" t="s">
        <v>601</v>
      </c>
      <c r="R4" s="163" t="s">
        <v>512</v>
      </c>
      <c r="S4" s="149" t="s">
        <v>602</v>
      </c>
      <c r="T4" s="149" t="s">
        <v>603</v>
      </c>
      <c r="U4" s="161" t="s">
        <v>509</v>
      </c>
      <c r="V4" s="162" t="s">
        <v>510</v>
      </c>
      <c r="W4" s="164" t="s">
        <v>604</v>
      </c>
    </row>
    <row r="5" spans="2:24" s="80" customFormat="1" ht="20.100000000000001" customHeight="1" x14ac:dyDescent="0.3">
      <c r="B5" s="248" t="s">
        <v>297</v>
      </c>
      <c r="C5" s="248"/>
      <c r="D5" s="248"/>
      <c r="E5" s="248"/>
      <c r="F5" s="249"/>
      <c r="G5" s="249"/>
      <c r="H5" s="249"/>
      <c r="I5" s="249"/>
      <c r="J5" s="249"/>
      <c r="K5" s="249"/>
      <c r="L5" s="250"/>
      <c r="M5" s="250"/>
      <c r="N5" s="250"/>
      <c r="O5" s="250"/>
      <c r="P5" s="250"/>
      <c r="Q5" s="250"/>
      <c r="R5" s="250"/>
      <c r="S5" s="250"/>
      <c r="T5" s="250"/>
      <c r="U5" s="250"/>
      <c r="V5" s="250"/>
      <c r="W5" s="250"/>
    </row>
    <row r="6" spans="2:24" ht="27.6" customHeight="1" x14ac:dyDescent="0.2">
      <c r="B6" s="30" t="s">
        <v>259</v>
      </c>
      <c r="C6" s="63"/>
      <c r="D6" s="23" t="s">
        <v>260</v>
      </c>
      <c r="E6" s="37">
        <v>72157</v>
      </c>
      <c r="F6" s="38" t="s">
        <v>80</v>
      </c>
      <c r="G6" s="6" t="s">
        <v>93</v>
      </c>
      <c r="H6" s="39">
        <v>25</v>
      </c>
      <c r="I6" s="39" t="s">
        <v>324</v>
      </c>
      <c r="J6" s="39">
        <v>48</v>
      </c>
      <c r="K6" s="39" t="s">
        <v>325</v>
      </c>
      <c r="L6" s="180">
        <v>404.15994320624998</v>
      </c>
      <c r="M6" s="172">
        <v>484.99193184749993</v>
      </c>
      <c r="N6" s="242">
        <v>0.25</v>
      </c>
      <c r="O6" s="243">
        <v>303.11995740468751</v>
      </c>
      <c r="P6" s="138">
        <v>0.44291289126250349</v>
      </c>
      <c r="Q6" s="239" t="e">
        <f>INDEX(#REF!,MATCH(E6,#REF!,0),1)</f>
        <v>#REF!</v>
      </c>
      <c r="R6" s="129"/>
      <c r="S6" s="180">
        <f>L6*R6+L6</f>
        <v>404.15994320624998</v>
      </c>
      <c r="T6" s="172">
        <f t="shared" ref="T6:T14" si="0">S6*1.2</f>
        <v>484.99193184749993</v>
      </c>
      <c r="U6" s="242">
        <v>0.25</v>
      </c>
      <c r="V6" s="243">
        <f t="shared" ref="V6" si="1">(1-U6)*S6</f>
        <v>303.11995740468751</v>
      </c>
      <c r="W6" s="138" t="e">
        <f t="shared" ref="W6:W14" si="2">(V6-Q6)/V6</f>
        <v>#REF!</v>
      </c>
    </row>
    <row r="7" spans="2:24" ht="27.6" customHeight="1" x14ac:dyDescent="0.2">
      <c r="B7" s="30" t="s">
        <v>262</v>
      </c>
      <c r="C7" s="63"/>
      <c r="D7" s="23" t="s">
        <v>260</v>
      </c>
      <c r="E7" s="37">
        <v>72158</v>
      </c>
      <c r="F7" s="38" t="s">
        <v>81</v>
      </c>
      <c r="G7" s="6" t="s">
        <v>92</v>
      </c>
      <c r="H7" s="39">
        <v>25</v>
      </c>
      <c r="I7" s="39" t="s">
        <v>324</v>
      </c>
      <c r="J7" s="39">
        <v>48</v>
      </c>
      <c r="K7" s="39" t="s">
        <v>325</v>
      </c>
      <c r="L7" s="180">
        <v>358.98194351250004</v>
      </c>
      <c r="M7" s="172">
        <v>430.77833221500003</v>
      </c>
      <c r="N7" s="242">
        <v>0.25</v>
      </c>
      <c r="O7" s="243">
        <v>269.23645763437503</v>
      </c>
      <c r="P7" s="138">
        <v>0.49401381951360956</v>
      </c>
      <c r="Q7" s="239" t="e">
        <f>INDEX(#REF!,MATCH(E7,#REF!,0),1)</f>
        <v>#REF!</v>
      </c>
      <c r="R7" s="129"/>
      <c r="S7" s="180">
        <f t="shared" ref="S7:S13" si="3">L7*R7+L7</f>
        <v>358.98194351250004</v>
      </c>
      <c r="T7" s="172">
        <f t="shared" si="0"/>
        <v>430.77833221500003</v>
      </c>
      <c r="U7" s="242">
        <v>0.25</v>
      </c>
      <c r="V7" s="243">
        <f t="shared" ref="V7" si="4">(1-U7)*S7</f>
        <v>269.23645763437503</v>
      </c>
      <c r="W7" s="138" t="e">
        <f t="shared" si="2"/>
        <v>#REF!</v>
      </c>
    </row>
    <row r="8" spans="2:24" ht="27.6" customHeight="1" x14ac:dyDescent="0.2">
      <c r="B8" s="30" t="s">
        <v>259</v>
      </c>
      <c r="C8" s="63"/>
      <c r="D8" s="23" t="s">
        <v>260</v>
      </c>
      <c r="E8" s="37">
        <v>72159</v>
      </c>
      <c r="F8" s="38" t="s">
        <v>82</v>
      </c>
      <c r="G8" s="6" t="s">
        <v>91</v>
      </c>
      <c r="H8" s="39">
        <v>25</v>
      </c>
      <c r="I8" s="39" t="s">
        <v>324</v>
      </c>
      <c r="J8" s="39">
        <v>48</v>
      </c>
      <c r="K8" s="39" t="s">
        <v>325</v>
      </c>
      <c r="L8" s="180">
        <v>443.71109780156252</v>
      </c>
      <c r="M8" s="172">
        <v>532.45331736187495</v>
      </c>
      <c r="N8" s="242">
        <v>0.25</v>
      </c>
      <c r="O8" s="243">
        <v>332.78332335117187</v>
      </c>
      <c r="P8" s="138">
        <v>0.47034031920902158</v>
      </c>
      <c r="Q8" s="239" t="e">
        <f>INDEX(#REF!,MATCH(E8,#REF!,0),1)</f>
        <v>#REF!</v>
      </c>
      <c r="R8" s="129"/>
      <c r="S8" s="180">
        <f t="shared" si="3"/>
        <v>443.71109780156252</v>
      </c>
      <c r="T8" s="172">
        <f t="shared" si="0"/>
        <v>532.45331736187495</v>
      </c>
      <c r="U8" s="242">
        <v>0.25</v>
      </c>
      <c r="V8" s="243">
        <f t="shared" ref="V8" si="5">(1-U8)*S8</f>
        <v>332.78332335117187</v>
      </c>
      <c r="W8" s="138" t="e">
        <f t="shared" si="2"/>
        <v>#REF!</v>
      </c>
    </row>
    <row r="9" spans="2:24" ht="27.6" customHeight="1" x14ac:dyDescent="0.2">
      <c r="B9" s="30" t="s">
        <v>262</v>
      </c>
      <c r="C9" s="63"/>
      <c r="D9" s="23" t="s">
        <v>260</v>
      </c>
      <c r="E9" s="37">
        <v>72178</v>
      </c>
      <c r="F9" s="38" t="s">
        <v>83</v>
      </c>
      <c r="G9" s="6" t="s">
        <v>94</v>
      </c>
      <c r="H9" s="39">
        <v>25</v>
      </c>
      <c r="I9" s="39" t="s">
        <v>324</v>
      </c>
      <c r="J9" s="39">
        <v>48</v>
      </c>
      <c r="K9" s="39" t="s">
        <v>325</v>
      </c>
      <c r="L9" s="180">
        <v>435.90664569375002</v>
      </c>
      <c r="M9" s="172">
        <v>523.08797483249998</v>
      </c>
      <c r="N9" s="242">
        <v>0.25</v>
      </c>
      <c r="O9" s="243">
        <v>326.9299842703125</v>
      </c>
      <c r="P9" s="138">
        <v>0.43259764077567686</v>
      </c>
      <c r="Q9" s="239" t="e">
        <f>INDEX(#REF!,MATCH(E9,#REF!,0),1)</f>
        <v>#REF!</v>
      </c>
      <c r="R9" s="129"/>
      <c r="S9" s="180">
        <f t="shared" si="3"/>
        <v>435.90664569375002</v>
      </c>
      <c r="T9" s="172">
        <f t="shared" si="0"/>
        <v>523.08797483249998</v>
      </c>
      <c r="U9" s="242">
        <v>0.25</v>
      </c>
      <c r="V9" s="243">
        <f t="shared" ref="V9" si="6">(1-U9)*S9</f>
        <v>326.9299842703125</v>
      </c>
      <c r="W9" s="138" t="e">
        <f t="shared" si="2"/>
        <v>#REF!</v>
      </c>
    </row>
    <row r="10" spans="2:24" ht="27.6" customHeight="1" x14ac:dyDescent="0.2">
      <c r="B10" s="30" t="s">
        <v>259</v>
      </c>
      <c r="C10" s="63"/>
      <c r="D10" s="23" t="s">
        <v>260</v>
      </c>
      <c r="E10" s="37">
        <v>72179</v>
      </c>
      <c r="F10" s="38" t="s">
        <v>84</v>
      </c>
      <c r="G10" s="6" t="s">
        <v>95</v>
      </c>
      <c r="H10" s="39">
        <v>25</v>
      </c>
      <c r="I10" s="39" t="s">
        <v>324</v>
      </c>
      <c r="J10" s="39">
        <v>48</v>
      </c>
      <c r="K10" s="39" t="s">
        <v>325</v>
      </c>
      <c r="L10" s="180">
        <v>528.70469911874989</v>
      </c>
      <c r="M10" s="172">
        <v>634.44563894249984</v>
      </c>
      <c r="N10" s="242">
        <v>0.25</v>
      </c>
      <c r="O10" s="243">
        <v>396.52852433906241</v>
      </c>
      <c r="P10" s="138">
        <v>0.4341988994309306</v>
      </c>
      <c r="Q10" s="239" t="e">
        <f>INDEX(#REF!,MATCH(E10,#REF!,0),1)</f>
        <v>#REF!</v>
      </c>
      <c r="R10" s="129"/>
      <c r="S10" s="180">
        <f t="shared" si="3"/>
        <v>528.70469911874989</v>
      </c>
      <c r="T10" s="172">
        <f t="shared" si="0"/>
        <v>634.44563894249984</v>
      </c>
      <c r="U10" s="242">
        <v>0.25</v>
      </c>
      <c r="V10" s="243">
        <f t="shared" ref="V10" si="7">(1-U10)*S10</f>
        <v>396.52852433906241</v>
      </c>
      <c r="W10" s="138" t="e">
        <f t="shared" si="2"/>
        <v>#REF!</v>
      </c>
    </row>
    <row r="11" spans="2:24" ht="27.6" customHeight="1" x14ac:dyDescent="0.2">
      <c r="B11" s="30" t="s">
        <v>259</v>
      </c>
      <c r="C11" s="63"/>
      <c r="D11" s="23" t="s">
        <v>260</v>
      </c>
      <c r="E11" s="37">
        <v>72721</v>
      </c>
      <c r="F11" s="38" t="s">
        <v>104</v>
      </c>
      <c r="G11" s="6" t="s">
        <v>119</v>
      </c>
      <c r="H11" s="39">
        <v>25</v>
      </c>
      <c r="I11" s="39" t="s">
        <v>324</v>
      </c>
      <c r="J11" s="39">
        <v>48</v>
      </c>
      <c r="K11" s="39" t="s">
        <v>325</v>
      </c>
      <c r="L11" s="180">
        <v>530.8055838421875</v>
      </c>
      <c r="M11" s="172">
        <v>636.96670061062503</v>
      </c>
      <c r="N11" s="242">
        <v>0.25</v>
      </c>
      <c r="O11" s="243">
        <v>398.10418788164066</v>
      </c>
      <c r="P11" s="138">
        <v>0.44681300768707377</v>
      </c>
      <c r="Q11" s="239" t="e">
        <f>INDEX(#REF!,MATCH(E11,#REF!,0),1)</f>
        <v>#REF!</v>
      </c>
      <c r="R11" s="129"/>
      <c r="S11" s="180">
        <f t="shared" si="3"/>
        <v>530.8055838421875</v>
      </c>
      <c r="T11" s="172">
        <f t="shared" si="0"/>
        <v>636.96670061062503</v>
      </c>
      <c r="U11" s="242">
        <v>0.25</v>
      </c>
      <c r="V11" s="243">
        <f t="shared" ref="V11" si="8">(1-U11)*S11</f>
        <v>398.10418788164066</v>
      </c>
      <c r="W11" s="138" t="e">
        <f t="shared" si="2"/>
        <v>#REF!</v>
      </c>
    </row>
    <row r="12" spans="2:24" ht="27.6" customHeight="1" x14ac:dyDescent="0.2">
      <c r="B12" s="30" t="s">
        <v>259</v>
      </c>
      <c r="C12" s="63"/>
      <c r="D12" s="23" t="s">
        <v>260</v>
      </c>
      <c r="E12" s="37">
        <v>72748</v>
      </c>
      <c r="F12" s="38" t="s">
        <v>117</v>
      </c>
      <c r="G12" s="17" t="s">
        <v>126</v>
      </c>
      <c r="H12" s="39">
        <v>20</v>
      </c>
      <c r="I12" s="39" t="s">
        <v>324</v>
      </c>
      <c r="J12" s="39">
        <v>50</v>
      </c>
      <c r="K12" s="39" t="s">
        <v>325</v>
      </c>
      <c r="L12" s="180">
        <v>491.46337504687506</v>
      </c>
      <c r="M12" s="172">
        <v>589.75605005625005</v>
      </c>
      <c r="N12" s="242">
        <v>0.25</v>
      </c>
      <c r="O12" s="243">
        <v>368.59753128515626</v>
      </c>
      <c r="P12" s="138">
        <v>0.30322376521477601</v>
      </c>
      <c r="Q12" s="239" t="e">
        <f>INDEX(#REF!,MATCH(E12,#REF!,0),1)</f>
        <v>#REF!</v>
      </c>
      <c r="R12" s="129"/>
      <c r="S12" s="180">
        <f t="shared" si="3"/>
        <v>491.46337504687506</v>
      </c>
      <c r="T12" s="172">
        <f t="shared" si="0"/>
        <v>589.75605005625005</v>
      </c>
      <c r="U12" s="242">
        <v>0.25</v>
      </c>
      <c r="V12" s="243">
        <f t="shared" ref="V12" si="9">(1-U12)*S12</f>
        <v>368.59753128515626</v>
      </c>
      <c r="W12" s="138" t="e">
        <f t="shared" si="2"/>
        <v>#REF!</v>
      </c>
    </row>
    <row r="13" spans="2:24" ht="27.6" customHeight="1" x14ac:dyDescent="0.2">
      <c r="B13" s="227" t="s">
        <v>261</v>
      </c>
      <c r="C13" s="228"/>
      <c r="D13" s="251" t="s">
        <v>260</v>
      </c>
      <c r="E13" s="229">
        <v>72781</v>
      </c>
      <c r="F13" s="230" t="s">
        <v>125</v>
      </c>
      <c r="G13" s="231" t="s">
        <v>609</v>
      </c>
      <c r="H13" s="252">
        <v>20</v>
      </c>
      <c r="I13" s="252" t="s">
        <v>324</v>
      </c>
      <c r="J13" s="252">
        <v>50</v>
      </c>
      <c r="K13" s="252" t="s">
        <v>325</v>
      </c>
      <c r="L13" s="234">
        <v>499.02786596250007</v>
      </c>
      <c r="M13" s="232">
        <v>598.83343915500006</v>
      </c>
      <c r="N13" s="253">
        <v>0.25</v>
      </c>
      <c r="O13" s="254">
        <v>374.27089947187505</v>
      </c>
      <c r="P13" s="235">
        <v>0.39007190847705048</v>
      </c>
      <c r="Q13" s="239" t="e">
        <f>INDEX(#REF!,MATCH(E13,#REF!,0),1)</f>
        <v>#REF!</v>
      </c>
      <c r="R13" s="233"/>
      <c r="S13" s="180">
        <f t="shared" si="3"/>
        <v>499.02786596250007</v>
      </c>
      <c r="T13" s="232">
        <f t="shared" si="0"/>
        <v>598.83343915500006</v>
      </c>
      <c r="U13" s="253">
        <v>0.25</v>
      </c>
      <c r="V13" s="254">
        <f t="shared" ref="V13" si="10">(1-U13)*S13</f>
        <v>374.27089947187505</v>
      </c>
      <c r="W13" s="235" t="e">
        <f t="shared" si="2"/>
        <v>#REF!</v>
      </c>
      <c r="X13" s="1" t="s">
        <v>610</v>
      </c>
    </row>
    <row r="14" spans="2:24" ht="27.6" customHeight="1" x14ac:dyDescent="0.2">
      <c r="B14" s="31" t="s">
        <v>261</v>
      </c>
      <c r="C14" s="63"/>
      <c r="D14" s="23" t="s">
        <v>260</v>
      </c>
      <c r="E14" s="37">
        <v>72453</v>
      </c>
      <c r="F14" s="102" t="s">
        <v>163</v>
      </c>
      <c r="G14" s="6" t="s">
        <v>164</v>
      </c>
      <c r="H14" s="39">
        <v>20</v>
      </c>
      <c r="I14" s="39" t="s">
        <v>324</v>
      </c>
      <c r="J14" s="39">
        <v>50</v>
      </c>
      <c r="K14" s="39" t="s">
        <v>325</v>
      </c>
      <c r="L14" s="180">
        <v>608.57999999999993</v>
      </c>
      <c r="M14" s="172">
        <v>730.29599999999994</v>
      </c>
      <c r="N14" s="242">
        <v>0.25</v>
      </c>
      <c r="O14" s="243">
        <v>456.43499999999995</v>
      </c>
      <c r="P14" s="138">
        <v>0.27514322959457521</v>
      </c>
      <c r="Q14" s="239" t="e">
        <f>INDEX(#REF!,MATCH(E14,#REF!,0),1)</f>
        <v>#REF!</v>
      </c>
      <c r="R14" s="129"/>
      <c r="S14" s="180">
        <f>L14*R14+L14</f>
        <v>608.57999999999993</v>
      </c>
      <c r="T14" s="172">
        <f t="shared" si="0"/>
        <v>730.29599999999994</v>
      </c>
      <c r="U14" s="242">
        <v>0.25</v>
      </c>
      <c r="V14" s="243">
        <f t="shared" ref="V14" si="11">(1-U14)*S14</f>
        <v>456.43499999999995</v>
      </c>
      <c r="W14" s="138" t="e">
        <f t="shared" si="2"/>
        <v>#REF!</v>
      </c>
    </row>
    <row r="15" spans="2:24" ht="96" customHeight="1" thickBot="1" x14ac:dyDescent="0.25">
      <c r="B15" s="263" t="s">
        <v>256</v>
      </c>
      <c r="C15" s="264" t="s">
        <v>257</v>
      </c>
      <c r="D15" s="265" t="s">
        <v>258</v>
      </c>
      <c r="E15" s="266" t="s">
        <v>106</v>
      </c>
      <c r="F15" s="267" t="s">
        <v>0</v>
      </c>
      <c r="G15" s="267" t="s">
        <v>1</v>
      </c>
      <c r="H15" s="268" t="s">
        <v>400</v>
      </c>
      <c r="I15" s="268" t="s">
        <v>363</v>
      </c>
      <c r="J15" s="268" t="s">
        <v>322</v>
      </c>
      <c r="K15" s="268" t="s">
        <v>323</v>
      </c>
      <c r="L15" s="269" t="s">
        <v>605</v>
      </c>
      <c r="M15" s="270" t="s">
        <v>606</v>
      </c>
      <c r="N15" s="271"/>
      <c r="O15" s="272"/>
      <c r="P15" s="273"/>
      <c r="Q15" s="247" t="e">
        <f>INDEX(#REF!,MATCH(E15,#REF!,0),1)</f>
        <v>#REF!</v>
      </c>
      <c r="R15" s="274"/>
      <c r="S15" s="269" t="s">
        <v>605</v>
      </c>
      <c r="T15" s="270" t="s">
        <v>606</v>
      </c>
      <c r="U15" s="271"/>
      <c r="V15" s="272"/>
      <c r="W15" s="273"/>
    </row>
    <row r="16" spans="2:24" s="80" customFormat="1" ht="21" customHeight="1" thickBot="1" x14ac:dyDescent="0.35">
      <c r="B16" s="173" t="s">
        <v>171</v>
      </c>
      <c r="C16" s="173"/>
      <c r="D16" s="173"/>
      <c r="E16" s="173"/>
      <c r="F16" s="174"/>
      <c r="G16" s="174"/>
      <c r="H16" s="174"/>
      <c r="I16" s="174"/>
      <c r="J16" s="174"/>
      <c r="K16" s="174"/>
      <c r="L16" s="175"/>
      <c r="M16" s="175"/>
      <c r="N16" s="175"/>
      <c r="O16" s="175"/>
      <c r="P16" s="175"/>
      <c r="Q16" s="175"/>
      <c r="R16" s="175"/>
      <c r="S16" s="175"/>
      <c r="T16" s="175"/>
      <c r="U16" s="175"/>
      <c r="V16" s="175"/>
      <c r="W16" s="175"/>
    </row>
    <row r="17" spans="2:24" ht="27.6" customHeight="1" x14ac:dyDescent="0.3">
      <c r="B17" s="275" t="s">
        <v>259</v>
      </c>
      <c r="C17" s="130"/>
      <c r="D17" s="32" t="s">
        <v>260</v>
      </c>
      <c r="E17" s="34">
        <v>72835</v>
      </c>
      <c r="F17" s="35" t="s">
        <v>165</v>
      </c>
      <c r="G17" s="12" t="s">
        <v>166</v>
      </c>
      <c r="H17" s="36">
        <v>25</v>
      </c>
      <c r="I17" s="36" t="s">
        <v>324</v>
      </c>
      <c r="J17" s="36">
        <v>48</v>
      </c>
      <c r="K17" s="36" t="s">
        <v>325</v>
      </c>
      <c r="L17" s="222">
        <v>525.74380949999988</v>
      </c>
      <c r="M17" s="276">
        <v>630.89257139999984</v>
      </c>
      <c r="N17" s="277">
        <v>0.25</v>
      </c>
      <c r="O17" s="278">
        <v>394.30785712499994</v>
      </c>
      <c r="P17" s="279">
        <v>0.30326014296766202</v>
      </c>
      <c r="Q17" s="280" t="e">
        <f>INDEX(#REF!,MATCH(E17,#REF!,0),1)</f>
        <v>#REF!</v>
      </c>
      <c r="R17" s="221"/>
      <c r="S17" s="222">
        <f>L17*R17+L17</f>
        <v>525.74380949999988</v>
      </c>
      <c r="T17" s="276">
        <f t="shared" ref="T17:T22" si="12">S17*1.2</f>
        <v>630.89257139999984</v>
      </c>
      <c r="U17" s="277">
        <v>0.25</v>
      </c>
      <c r="V17" s="278">
        <f t="shared" ref="V17" si="13">(1-U17)*S17</f>
        <v>394.30785712499994</v>
      </c>
      <c r="W17" s="279" t="e">
        <f t="shared" ref="W17:W22" si="14">(V17-Q17)/V17</f>
        <v>#REF!</v>
      </c>
      <c r="X17" s="80"/>
    </row>
    <row r="18" spans="2:24" ht="27.6" customHeight="1" x14ac:dyDescent="0.3">
      <c r="B18" s="30" t="s">
        <v>262</v>
      </c>
      <c r="C18" s="131"/>
      <c r="D18" s="132" t="s">
        <v>260</v>
      </c>
      <c r="E18" s="37">
        <v>72834</v>
      </c>
      <c r="F18" s="38" t="s">
        <v>172</v>
      </c>
      <c r="G18" s="6" t="s">
        <v>173</v>
      </c>
      <c r="H18" s="39">
        <v>25</v>
      </c>
      <c r="I18" s="39" t="s">
        <v>324</v>
      </c>
      <c r="J18" s="39">
        <v>48</v>
      </c>
      <c r="K18" s="39" t="s">
        <v>325</v>
      </c>
      <c r="L18" s="180">
        <v>372.49464251999996</v>
      </c>
      <c r="M18" s="172">
        <v>446.99357102399995</v>
      </c>
      <c r="N18" s="242">
        <v>0.25</v>
      </c>
      <c r="O18" s="243">
        <v>279.37098188999994</v>
      </c>
      <c r="P18" s="138">
        <v>0.23549683451341627</v>
      </c>
      <c r="Q18" s="239" t="e">
        <f>INDEX(#REF!,MATCH(E18,#REF!,0),1)</f>
        <v>#REF!</v>
      </c>
      <c r="R18" s="129"/>
      <c r="S18" s="180">
        <f t="shared" ref="S18:S81" si="15">L18*R18+L18</f>
        <v>372.49464251999996</v>
      </c>
      <c r="T18" s="172">
        <f t="shared" si="12"/>
        <v>446.99357102399995</v>
      </c>
      <c r="U18" s="242">
        <v>0.25</v>
      </c>
      <c r="V18" s="243">
        <f t="shared" ref="V18" si="16">(1-U18)*S18</f>
        <v>279.37098188999994</v>
      </c>
      <c r="W18" s="138" t="e">
        <f t="shared" si="14"/>
        <v>#REF!</v>
      </c>
      <c r="X18" s="80"/>
    </row>
    <row r="19" spans="2:24" ht="27.6" customHeight="1" x14ac:dyDescent="0.3">
      <c r="B19" s="30" t="s">
        <v>259</v>
      </c>
      <c r="C19" s="131"/>
      <c r="D19" s="132" t="s">
        <v>260</v>
      </c>
      <c r="E19" s="37">
        <v>72852</v>
      </c>
      <c r="F19" s="38" t="s">
        <v>195</v>
      </c>
      <c r="G19" s="6" t="s">
        <v>167</v>
      </c>
      <c r="H19" s="39">
        <v>25</v>
      </c>
      <c r="I19" s="39" t="s">
        <v>324</v>
      </c>
      <c r="J19" s="39">
        <v>48</v>
      </c>
      <c r="K19" s="39" t="s">
        <v>325</v>
      </c>
      <c r="L19" s="180">
        <v>400.31241249999999</v>
      </c>
      <c r="M19" s="172">
        <v>480.37489499999998</v>
      </c>
      <c r="N19" s="242">
        <v>0.25</v>
      </c>
      <c r="O19" s="243">
        <v>300.23430937500001</v>
      </c>
      <c r="P19" s="138">
        <v>0.24455669149820997</v>
      </c>
      <c r="Q19" s="239" t="e">
        <f>INDEX(#REF!,MATCH(E19,#REF!,0),1)</f>
        <v>#REF!</v>
      </c>
      <c r="R19" s="129"/>
      <c r="S19" s="180">
        <f t="shared" si="15"/>
        <v>400.31241249999999</v>
      </c>
      <c r="T19" s="172">
        <f t="shared" si="12"/>
        <v>480.37489499999998</v>
      </c>
      <c r="U19" s="242">
        <v>0.25</v>
      </c>
      <c r="V19" s="243">
        <f t="shared" ref="V19" si="17">(1-U19)*S19</f>
        <v>300.23430937500001</v>
      </c>
      <c r="W19" s="138" t="e">
        <f t="shared" si="14"/>
        <v>#REF!</v>
      </c>
      <c r="X19" s="80"/>
    </row>
    <row r="20" spans="2:24" ht="27.6" customHeight="1" x14ac:dyDescent="0.3">
      <c r="B20" s="30" t="s">
        <v>262</v>
      </c>
      <c r="C20" s="131"/>
      <c r="D20" s="132" t="s">
        <v>260</v>
      </c>
      <c r="E20" s="37">
        <v>72868</v>
      </c>
      <c r="F20" s="38" t="s">
        <v>196</v>
      </c>
      <c r="G20" s="6" t="s">
        <v>168</v>
      </c>
      <c r="H20" s="39">
        <v>25</v>
      </c>
      <c r="I20" s="39" t="s">
        <v>324</v>
      </c>
      <c r="J20" s="39">
        <v>48</v>
      </c>
      <c r="K20" s="39" t="s">
        <v>325</v>
      </c>
      <c r="L20" s="180">
        <v>431.75515382999998</v>
      </c>
      <c r="M20" s="172">
        <v>518.10618459599993</v>
      </c>
      <c r="N20" s="242">
        <v>0.25</v>
      </c>
      <c r="O20" s="243">
        <v>323.8163653725</v>
      </c>
      <c r="P20" s="138">
        <v>0.31303657323154094</v>
      </c>
      <c r="Q20" s="239" t="e">
        <f>INDEX(#REF!,MATCH(E20,#REF!,0),1)</f>
        <v>#REF!</v>
      </c>
      <c r="R20" s="129"/>
      <c r="S20" s="180">
        <f t="shared" si="15"/>
        <v>431.75515382999998</v>
      </c>
      <c r="T20" s="172">
        <f t="shared" si="12"/>
        <v>518.10618459599993</v>
      </c>
      <c r="U20" s="242">
        <v>0.25</v>
      </c>
      <c r="V20" s="243">
        <f t="shared" ref="V20" si="18">(1-U20)*S20</f>
        <v>323.8163653725</v>
      </c>
      <c r="W20" s="138" t="e">
        <f t="shared" si="14"/>
        <v>#REF!</v>
      </c>
      <c r="X20" s="80"/>
    </row>
    <row r="21" spans="2:24" ht="27.6" customHeight="1" x14ac:dyDescent="0.3">
      <c r="B21" s="30" t="s">
        <v>262</v>
      </c>
      <c r="C21" s="131"/>
      <c r="D21" s="132" t="s">
        <v>260</v>
      </c>
      <c r="E21" s="37">
        <v>72869</v>
      </c>
      <c r="F21" s="38" t="s">
        <v>169</v>
      </c>
      <c r="G21" s="6" t="s">
        <v>91</v>
      </c>
      <c r="H21" s="39">
        <v>25</v>
      </c>
      <c r="I21" s="39" t="s">
        <v>324</v>
      </c>
      <c r="J21" s="39">
        <v>48</v>
      </c>
      <c r="K21" s="39" t="s">
        <v>325</v>
      </c>
      <c r="L21" s="180">
        <v>439.48527782250005</v>
      </c>
      <c r="M21" s="172">
        <v>527.38233338700002</v>
      </c>
      <c r="N21" s="242">
        <v>0.25</v>
      </c>
      <c r="O21" s="243">
        <v>329.61395836687507</v>
      </c>
      <c r="P21" s="138">
        <v>0.33731568565164449</v>
      </c>
      <c r="Q21" s="239" t="e">
        <f>INDEX(#REF!,MATCH(E21,#REF!,0),1)</f>
        <v>#REF!</v>
      </c>
      <c r="R21" s="129"/>
      <c r="S21" s="180">
        <f t="shared" si="15"/>
        <v>439.48527782250005</v>
      </c>
      <c r="T21" s="172">
        <f t="shared" si="12"/>
        <v>527.38233338700002</v>
      </c>
      <c r="U21" s="242">
        <v>0.25</v>
      </c>
      <c r="V21" s="243">
        <f t="shared" ref="V21" si="19">(1-U21)*S21</f>
        <v>329.61395836687507</v>
      </c>
      <c r="W21" s="138" t="e">
        <f t="shared" si="14"/>
        <v>#REF!</v>
      </c>
      <c r="X21" s="80"/>
    </row>
    <row r="22" spans="2:24" ht="27.6" customHeight="1" x14ac:dyDescent="0.3">
      <c r="B22" s="30" t="s">
        <v>262</v>
      </c>
      <c r="C22" s="131"/>
      <c r="D22" s="132" t="s">
        <v>260</v>
      </c>
      <c r="E22" s="37">
        <v>72988</v>
      </c>
      <c r="F22" s="38" t="s">
        <v>478</v>
      </c>
      <c r="G22" s="6" t="s">
        <v>95</v>
      </c>
      <c r="H22" s="39">
        <v>25</v>
      </c>
      <c r="I22" s="39" t="s">
        <v>324</v>
      </c>
      <c r="J22" s="39">
        <v>48</v>
      </c>
      <c r="K22" s="39" t="s">
        <v>325</v>
      </c>
      <c r="L22" s="180">
        <v>455.36470979999996</v>
      </c>
      <c r="M22" s="172">
        <v>546.43765175999988</v>
      </c>
      <c r="N22" s="242">
        <v>0.25</v>
      </c>
      <c r="O22" s="243">
        <v>341.52353234999998</v>
      </c>
      <c r="P22" s="138">
        <v>0.29972614667470654</v>
      </c>
      <c r="Q22" s="239" t="e">
        <f>INDEX(#REF!,MATCH(E22,#REF!,0),1)</f>
        <v>#REF!</v>
      </c>
      <c r="R22" s="129"/>
      <c r="S22" s="180">
        <f t="shared" si="15"/>
        <v>455.36470979999996</v>
      </c>
      <c r="T22" s="172">
        <f t="shared" si="12"/>
        <v>546.43765175999988</v>
      </c>
      <c r="U22" s="242">
        <v>0.25</v>
      </c>
      <c r="V22" s="243">
        <f t="shared" ref="V22" si="20">(1-U22)*S22</f>
        <v>341.52353234999998</v>
      </c>
      <c r="W22" s="138" t="e">
        <f t="shared" si="14"/>
        <v>#REF!</v>
      </c>
      <c r="X22" s="80"/>
    </row>
    <row r="23" spans="2:24" s="80" customFormat="1" ht="20.100000000000001" customHeight="1" x14ac:dyDescent="0.3">
      <c r="B23" s="255" t="s">
        <v>146</v>
      </c>
      <c r="C23" s="255"/>
      <c r="D23" s="255"/>
      <c r="E23" s="255"/>
      <c r="F23" s="256"/>
      <c r="G23" s="256"/>
      <c r="H23" s="256"/>
      <c r="I23" s="256"/>
      <c r="J23" s="256"/>
      <c r="K23" s="256"/>
      <c r="L23" s="256"/>
      <c r="M23" s="256"/>
      <c r="N23" s="256"/>
      <c r="O23" s="256"/>
      <c r="P23" s="256"/>
      <c r="Q23" s="256"/>
      <c r="R23" s="256"/>
      <c r="S23" s="256"/>
      <c r="T23" s="256"/>
      <c r="U23" s="256"/>
      <c r="V23" s="256"/>
      <c r="W23" s="256"/>
    </row>
    <row r="24" spans="2:24" ht="23.25" x14ac:dyDescent="0.2">
      <c r="B24" s="257" t="s">
        <v>261</v>
      </c>
      <c r="C24" s="29"/>
      <c r="D24" s="23" t="s">
        <v>260</v>
      </c>
      <c r="E24" s="39">
        <v>72324</v>
      </c>
      <c r="F24" s="38" t="s">
        <v>39</v>
      </c>
      <c r="G24" s="46" t="s">
        <v>40</v>
      </c>
      <c r="H24" s="39">
        <v>25</v>
      </c>
      <c r="I24" s="39" t="s">
        <v>324</v>
      </c>
      <c r="J24" s="39">
        <v>48</v>
      </c>
      <c r="K24" s="39" t="s">
        <v>325</v>
      </c>
      <c r="L24" s="180">
        <v>265</v>
      </c>
      <c r="M24" s="172">
        <v>318</v>
      </c>
      <c r="N24" s="242">
        <v>0.25</v>
      </c>
      <c r="O24" s="243">
        <v>198.75</v>
      </c>
      <c r="P24" s="138">
        <v>-3.9923226321538809E-3</v>
      </c>
      <c r="Q24" s="239" t="e">
        <f>INDEX(#REF!,MATCH(E24,#REF!,0),1)</f>
        <v>#REF!</v>
      </c>
      <c r="R24" s="129"/>
      <c r="S24" s="180">
        <f t="shared" si="15"/>
        <v>265</v>
      </c>
      <c r="T24" s="172">
        <f>S24*1.2</f>
        <v>318</v>
      </c>
      <c r="U24" s="242">
        <v>0.25</v>
      </c>
      <c r="V24" s="243">
        <f t="shared" ref="V24" si="21">(1-U24)*S24</f>
        <v>198.75</v>
      </c>
      <c r="W24" s="138" t="e">
        <f>(V24-Q24)/V24</f>
        <v>#REF!</v>
      </c>
      <c r="X24" s="225" t="s">
        <v>600</v>
      </c>
    </row>
    <row r="25" spans="2:24" ht="23.25" x14ac:dyDescent="0.2">
      <c r="B25" s="257" t="s">
        <v>261</v>
      </c>
      <c r="C25" s="29"/>
      <c r="D25" s="23" t="s">
        <v>260</v>
      </c>
      <c r="E25" s="39">
        <v>72494</v>
      </c>
      <c r="F25" s="38" t="s">
        <v>89</v>
      </c>
      <c r="G25" s="46" t="s">
        <v>184</v>
      </c>
      <c r="H25" s="39">
        <v>25</v>
      </c>
      <c r="I25" s="258" t="s">
        <v>324</v>
      </c>
      <c r="J25" s="39">
        <v>48</v>
      </c>
      <c r="K25" s="258" t="s">
        <v>325</v>
      </c>
      <c r="L25" s="180">
        <v>413.24272500000001</v>
      </c>
      <c r="M25" s="172">
        <v>495.89126999999996</v>
      </c>
      <c r="N25" s="242">
        <v>0.25</v>
      </c>
      <c r="O25" s="243">
        <v>309.93204374999999</v>
      </c>
      <c r="P25" s="138">
        <v>0.31431773146608571</v>
      </c>
      <c r="Q25" s="239" t="e">
        <f>INDEX(#REF!,MATCH(E25,#REF!,0),1)</f>
        <v>#REF!</v>
      </c>
      <c r="R25" s="129"/>
      <c r="S25" s="180">
        <f t="shared" si="15"/>
        <v>413.24272500000001</v>
      </c>
      <c r="T25" s="172">
        <f>S25*1.2</f>
        <v>495.89126999999996</v>
      </c>
      <c r="U25" s="242">
        <v>0.25</v>
      </c>
      <c r="V25" s="243">
        <f t="shared" ref="V25" si="22">(1-U25)*S25</f>
        <v>309.93204374999999</v>
      </c>
      <c r="W25" s="138" t="e">
        <f>(V25-Q25)/V25</f>
        <v>#REF!</v>
      </c>
    </row>
    <row r="26" spans="2:24" s="80" customFormat="1" ht="20.100000000000001" customHeight="1" x14ac:dyDescent="0.3">
      <c r="B26" s="255" t="s">
        <v>401</v>
      </c>
      <c r="C26" s="255"/>
      <c r="D26" s="255"/>
      <c r="E26" s="255"/>
      <c r="F26" s="256"/>
      <c r="G26" s="256"/>
      <c r="H26" s="256"/>
      <c r="I26" s="256"/>
      <c r="J26" s="256"/>
      <c r="K26" s="256"/>
      <c r="L26" s="259"/>
      <c r="M26" s="259"/>
      <c r="N26" s="259"/>
      <c r="O26" s="259"/>
      <c r="P26" s="259"/>
      <c r="Q26" s="259"/>
      <c r="R26" s="259"/>
      <c r="S26" s="259"/>
      <c r="T26" s="259"/>
      <c r="U26" s="259"/>
      <c r="V26" s="259"/>
      <c r="W26" s="259"/>
    </row>
    <row r="27" spans="2:24" ht="33" customHeight="1" x14ac:dyDescent="0.2">
      <c r="B27" s="30" t="s">
        <v>259</v>
      </c>
      <c r="C27" s="23"/>
      <c r="D27" s="23" t="s">
        <v>260</v>
      </c>
      <c r="E27" s="39">
        <v>72749</v>
      </c>
      <c r="F27" s="38" t="s">
        <v>118</v>
      </c>
      <c r="G27" s="102" t="s">
        <v>134</v>
      </c>
      <c r="H27" s="39">
        <v>25</v>
      </c>
      <c r="I27" s="39" t="s">
        <v>324</v>
      </c>
      <c r="J27" s="39">
        <v>48</v>
      </c>
      <c r="K27" s="39" t="s">
        <v>325</v>
      </c>
      <c r="L27" s="180">
        <v>691.32329752500004</v>
      </c>
      <c r="M27" s="172">
        <v>829.58795702999998</v>
      </c>
      <c r="N27" s="242">
        <v>0.25</v>
      </c>
      <c r="O27" s="243">
        <v>518.49247314374998</v>
      </c>
      <c r="P27" s="138">
        <v>0.44375714787442566</v>
      </c>
      <c r="Q27" s="239" t="e">
        <f>INDEX(#REF!,MATCH(E27,#REF!,0),1)</f>
        <v>#REF!</v>
      </c>
      <c r="R27" s="129"/>
      <c r="S27" s="180">
        <f t="shared" si="15"/>
        <v>691.32329752500004</v>
      </c>
      <c r="T27" s="172">
        <f>S27*1.2</f>
        <v>829.58795702999998</v>
      </c>
      <c r="U27" s="242">
        <v>0.25</v>
      </c>
      <c r="V27" s="243">
        <f t="shared" ref="V27" si="23">(1-U27)*S27</f>
        <v>518.49247314374998</v>
      </c>
      <c r="W27" s="138" t="e">
        <f>(V27-Q27)/V27</f>
        <v>#REF!</v>
      </c>
    </row>
    <row r="28" spans="2:24" s="85" customFormat="1" ht="20.100000000000001" customHeight="1" thickBot="1" x14ac:dyDescent="0.4">
      <c r="B28" s="260" t="s">
        <v>198</v>
      </c>
      <c r="C28" s="260"/>
      <c r="D28" s="260"/>
      <c r="E28" s="260"/>
      <c r="F28" s="261"/>
      <c r="G28" s="261"/>
      <c r="H28" s="261"/>
      <c r="I28" s="261"/>
      <c r="J28" s="261"/>
      <c r="K28" s="261"/>
      <c r="L28" s="262"/>
      <c r="M28" s="262"/>
      <c r="N28" s="262"/>
      <c r="O28" s="262"/>
      <c r="P28" s="262"/>
      <c r="Q28" s="262"/>
      <c r="R28" s="262"/>
      <c r="S28" s="262"/>
      <c r="T28" s="262"/>
      <c r="U28" s="262"/>
      <c r="V28" s="262"/>
      <c r="W28" s="262"/>
    </row>
    <row r="29" spans="2:24" s="80" customFormat="1" ht="20.100000000000001" customHeight="1" thickBot="1" x14ac:dyDescent="0.35">
      <c r="B29" s="173" t="s">
        <v>299</v>
      </c>
      <c r="C29" s="173"/>
      <c r="D29" s="173"/>
      <c r="E29" s="173"/>
      <c r="F29" s="174"/>
      <c r="G29" s="174"/>
      <c r="H29" s="174"/>
      <c r="I29" s="174"/>
      <c r="J29" s="174"/>
      <c r="K29" s="174"/>
      <c r="L29" s="174"/>
      <c r="M29" s="174"/>
      <c r="N29" s="174"/>
      <c r="O29" s="174"/>
      <c r="P29" s="174"/>
      <c r="Q29" s="174"/>
      <c r="R29" s="174"/>
      <c r="S29" s="174"/>
      <c r="T29" s="174"/>
      <c r="U29" s="174"/>
      <c r="V29" s="174"/>
      <c r="W29" s="288"/>
    </row>
    <row r="30" spans="2:24" ht="30.75" customHeight="1" x14ac:dyDescent="0.2">
      <c r="B30" s="275" t="s">
        <v>259</v>
      </c>
      <c r="C30" s="285"/>
      <c r="D30" s="285" t="s">
        <v>260</v>
      </c>
      <c r="E30" s="36">
        <v>72919</v>
      </c>
      <c r="F30" s="35" t="s">
        <v>298</v>
      </c>
      <c r="G30" s="286" t="s">
        <v>534</v>
      </c>
      <c r="H30" s="287">
        <v>30</v>
      </c>
      <c r="I30" s="36" t="s">
        <v>324</v>
      </c>
      <c r="J30" s="36">
        <v>45</v>
      </c>
      <c r="K30" s="36" t="s">
        <v>325</v>
      </c>
      <c r="L30" s="222">
        <v>561</v>
      </c>
      <c r="M30" s="276">
        <v>673.19999999999993</v>
      </c>
      <c r="N30" s="277">
        <v>0.25</v>
      </c>
      <c r="O30" s="278">
        <v>420.75</v>
      </c>
      <c r="P30" s="279">
        <v>0.24915032679738558</v>
      </c>
      <c r="Q30" s="280" t="e">
        <f>INDEX(#REF!,MATCH(E30,#REF!,0),1)</f>
        <v>#REF!</v>
      </c>
      <c r="R30" s="221"/>
      <c r="S30" s="222">
        <f t="shared" si="15"/>
        <v>561</v>
      </c>
      <c r="T30" s="276">
        <f t="shared" ref="T30:T32" si="24">S30*1.2</f>
        <v>673.19999999999993</v>
      </c>
      <c r="U30" s="277">
        <v>0.25</v>
      </c>
      <c r="V30" s="278">
        <f t="shared" ref="V30:V32" si="25">(1-U30)*S30</f>
        <v>420.75</v>
      </c>
      <c r="W30" s="279" t="e">
        <f t="shared" ref="W30:W37" si="26">(V30-Q30)/V30</f>
        <v>#REF!</v>
      </c>
    </row>
    <row r="31" spans="2:24" ht="27.6" customHeight="1" x14ac:dyDescent="0.2">
      <c r="B31" s="30" t="s">
        <v>259</v>
      </c>
      <c r="C31" s="73"/>
      <c r="D31" s="73" t="s">
        <v>260</v>
      </c>
      <c r="E31" s="39">
        <v>72865</v>
      </c>
      <c r="F31" s="38" t="s">
        <v>469</v>
      </c>
      <c r="G31" s="69" t="s">
        <v>538</v>
      </c>
      <c r="H31" s="47">
        <v>30</v>
      </c>
      <c r="I31" s="39" t="s">
        <v>324</v>
      </c>
      <c r="J31" s="39">
        <v>40</v>
      </c>
      <c r="K31" s="39" t="s">
        <v>325</v>
      </c>
      <c r="L31" s="180">
        <v>399.96000000000004</v>
      </c>
      <c r="M31" s="172">
        <v>479.952</v>
      </c>
      <c r="N31" s="242">
        <v>0.25</v>
      </c>
      <c r="O31" s="243">
        <v>299.97000000000003</v>
      </c>
      <c r="P31" s="138">
        <v>0.41511120531123025</v>
      </c>
      <c r="Q31" s="239" t="e">
        <f>INDEX(#REF!,MATCH(E31,#REF!,0),1)</f>
        <v>#REF!</v>
      </c>
      <c r="R31" s="129"/>
      <c r="S31" s="180">
        <f t="shared" si="15"/>
        <v>399.96000000000004</v>
      </c>
      <c r="T31" s="172">
        <f t="shared" si="24"/>
        <v>479.952</v>
      </c>
      <c r="U31" s="242">
        <v>0.25</v>
      </c>
      <c r="V31" s="243">
        <f t="shared" si="25"/>
        <v>299.97000000000003</v>
      </c>
      <c r="W31" s="138" t="e">
        <f t="shared" si="26"/>
        <v>#REF!</v>
      </c>
    </row>
    <row r="32" spans="2:24" ht="27.6" customHeight="1" x14ac:dyDescent="0.35">
      <c r="B32" s="30" t="s">
        <v>259</v>
      </c>
      <c r="C32" s="23"/>
      <c r="D32" s="73" t="s">
        <v>260</v>
      </c>
      <c r="E32" s="39">
        <v>72995</v>
      </c>
      <c r="F32" s="38" t="s">
        <v>543</v>
      </c>
      <c r="G32" s="69" t="s">
        <v>544</v>
      </c>
      <c r="H32" s="47">
        <v>30</v>
      </c>
      <c r="I32" s="39" t="s">
        <v>324</v>
      </c>
      <c r="J32" s="39">
        <v>48</v>
      </c>
      <c r="K32" s="39" t="s">
        <v>325</v>
      </c>
      <c r="L32" s="180">
        <v>441.86666666666667</v>
      </c>
      <c r="M32" s="172">
        <v>530.24</v>
      </c>
      <c r="N32" s="242">
        <v>0.25</v>
      </c>
      <c r="O32" s="243">
        <v>331.4</v>
      </c>
      <c r="P32" s="138">
        <v>0.38805737764727999</v>
      </c>
      <c r="Q32" s="239" t="e">
        <f>INDEX(#REF!,MATCH(E32,#REF!,0),1)</f>
        <v>#REF!</v>
      </c>
      <c r="R32" s="129"/>
      <c r="S32" s="180">
        <f t="shared" si="15"/>
        <v>441.86666666666667</v>
      </c>
      <c r="T32" s="172">
        <f t="shared" si="24"/>
        <v>530.24</v>
      </c>
      <c r="U32" s="242">
        <v>0.25</v>
      </c>
      <c r="V32" s="243">
        <f t="shared" si="25"/>
        <v>331.4</v>
      </c>
      <c r="W32" s="138" t="e">
        <f t="shared" si="26"/>
        <v>#REF!</v>
      </c>
      <c r="X32" s="226">
        <v>1.9E-2</v>
      </c>
    </row>
    <row r="33" spans="2:24" ht="27.6" customHeight="1" x14ac:dyDescent="0.2">
      <c r="B33" s="30" t="s">
        <v>259</v>
      </c>
      <c r="C33" s="23"/>
      <c r="D33" s="73" t="s">
        <v>260</v>
      </c>
      <c r="E33" s="39">
        <v>72996</v>
      </c>
      <c r="F33" s="38" t="s">
        <v>617</v>
      </c>
      <c r="G33" s="69" t="s">
        <v>619</v>
      </c>
      <c r="H33" s="47">
        <v>30</v>
      </c>
      <c r="I33" s="39" t="s">
        <v>324</v>
      </c>
      <c r="J33" s="39">
        <v>48</v>
      </c>
      <c r="K33" s="39" t="s">
        <v>325</v>
      </c>
      <c r="L33" s="180">
        <v>467.17500000000001</v>
      </c>
      <c r="M33" s="172">
        <v>560.61</v>
      </c>
      <c r="N33" s="242">
        <v>0.25</v>
      </c>
      <c r="O33" s="243">
        <v>350.38125000000002</v>
      </c>
      <c r="P33" s="138">
        <v>0.44948538199461308</v>
      </c>
      <c r="Q33" s="239" t="e">
        <f>INDEX(#REF!,MATCH(E33,#REF!,0),1)</f>
        <v>#REF!</v>
      </c>
      <c r="R33" s="129"/>
      <c r="S33" s="180">
        <f t="shared" si="15"/>
        <v>467.17500000000001</v>
      </c>
      <c r="T33" s="172">
        <v>560.61</v>
      </c>
      <c r="U33" s="242">
        <v>0.25</v>
      </c>
      <c r="V33" s="243">
        <f>(1-U33)*S33</f>
        <v>350.38125000000002</v>
      </c>
      <c r="W33" s="138" t="e">
        <f t="shared" si="26"/>
        <v>#REF!</v>
      </c>
      <c r="X33" s="1" t="s">
        <v>613</v>
      </c>
    </row>
    <row r="34" spans="2:24" ht="30" x14ac:dyDescent="0.2">
      <c r="B34" s="30" t="s">
        <v>259</v>
      </c>
      <c r="C34" s="23" t="s">
        <v>263</v>
      </c>
      <c r="D34" s="23"/>
      <c r="E34" s="39">
        <v>72853</v>
      </c>
      <c r="F34" s="115" t="s">
        <v>156</v>
      </c>
      <c r="G34" s="69" t="s">
        <v>182</v>
      </c>
      <c r="H34" s="47">
        <v>20</v>
      </c>
      <c r="I34" s="39" t="s">
        <v>324</v>
      </c>
      <c r="J34" s="47">
        <v>50</v>
      </c>
      <c r="K34" s="47" t="s">
        <v>325</v>
      </c>
      <c r="L34" s="180">
        <v>1021.1075000000001</v>
      </c>
      <c r="M34" s="172">
        <v>1225.329</v>
      </c>
      <c r="N34" s="242">
        <v>0.25</v>
      </c>
      <c r="O34" s="243">
        <v>765.83062500000005</v>
      </c>
      <c r="P34" s="138">
        <v>0.27049143536144182</v>
      </c>
      <c r="Q34" s="239" t="e">
        <f>INDEX(#REF!,MATCH(E34,#REF!,0),1)</f>
        <v>#REF!</v>
      </c>
      <c r="R34" s="129"/>
      <c r="S34" s="180">
        <f t="shared" si="15"/>
        <v>1021.1075000000001</v>
      </c>
      <c r="T34" s="172">
        <f t="shared" ref="T34:T37" si="27">S34*1.2</f>
        <v>1225.329</v>
      </c>
      <c r="U34" s="242">
        <v>0.25</v>
      </c>
      <c r="V34" s="243">
        <f t="shared" ref="V34:V36" si="28">(1-U34)*S34</f>
        <v>765.83062500000005</v>
      </c>
      <c r="W34" s="138" t="e">
        <f t="shared" si="26"/>
        <v>#REF!</v>
      </c>
      <c r="X34" s="1">
        <v>550.13</v>
      </c>
    </row>
    <row r="35" spans="2:24" ht="38.25" x14ac:dyDescent="0.2">
      <c r="B35" s="30" t="s">
        <v>259</v>
      </c>
      <c r="C35" s="23" t="s">
        <v>263</v>
      </c>
      <c r="D35" s="23"/>
      <c r="E35" s="39">
        <v>72040</v>
      </c>
      <c r="F35" s="115" t="s">
        <v>505</v>
      </c>
      <c r="G35" s="69" t="s">
        <v>539</v>
      </c>
      <c r="H35" s="47">
        <v>20</v>
      </c>
      <c r="I35" s="39" t="s">
        <v>324</v>
      </c>
      <c r="J35" s="47">
        <v>64</v>
      </c>
      <c r="K35" s="47" t="s">
        <v>325</v>
      </c>
      <c r="L35" s="180">
        <v>622.91666666666674</v>
      </c>
      <c r="M35" s="172">
        <v>747.50000000000011</v>
      </c>
      <c r="N35" s="242">
        <v>0.25</v>
      </c>
      <c r="O35" s="243">
        <v>467.18750000000006</v>
      </c>
      <c r="P35" s="138">
        <v>0.26444771460423722</v>
      </c>
      <c r="Q35" s="239" t="e">
        <f>INDEX(#REF!,MATCH(E35,#REF!,0),1)</f>
        <v>#REF!</v>
      </c>
      <c r="R35" s="129"/>
      <c r="S35" s="180">
        <f t="shared" si="15"/>
        <v>622.91666666666674</v>
      </c>
      <c r="T35" s="172">
        <f t="shared" si="27"/>
        <v>747.50000000000011</v>
      </c>
      <c r="U35" s="242">
        <v>0.25</v>
      </c>
      <c r="V35" s="243">
        <f t="shared" si="28"/>
        <v>467.18750000000006</v>
      </c>
      <c r="W35" s="138" t="e">
        <f t="shared" si="26"/>
        <v>#REF!</v>
      </c>
    </row>
    <row r="36" spans="2:24" ht="38.25" x14ac:dyDescent="0.2">
      <c r="B36" s="30" t="s">
        <v>259</v>
      </c>
      <c r="C36" s="23" t="s">
        <v>263</v>
      </c>
      <c r="D36" s="23"/>
      <c r="E36" s="39">
        <v>72039</v>
      </c>
      <c r="F36" s="115" t="s">
        <v>506</v>
      </c>
      <c r="G36" s="69" t="s">
        <v>540</v>
      </c>
      <c r="H36" s="47">
        <v>20</v>
      </c>
      <c r="I36" s="39" t="s">
        <v>324</v>
      </c>
      <c r="J36" s="47">
        <v>64</v>
      </c>
      <c r="K36" s="47" t="s">
        <v>325</v>
      </c>
      <c r="L36" s="180">
        <v>667</v>
      </c>
      <c r="M36" s="172">
        <v>800.4</v>
      </c>
      <c r="N36" s="242">
        <v>0.25</v>
      </c>
      <c r="O36" s="243">
        <v>500.25</v>
      </c>
      <c r="P36" s="138">
        <v>0.26867482925204056</v>
      </c>
      <c r="Q36" s="239" t="e">
        <f>INDEX(#REF!,MATCH(E36,#REF!,0),1)</f>
        <v>#REF!</v>
      </c>
      <c r="R36" s="129"/>
      <c r="S36" s="180">
        <f t="shared" si="15"/>
        <v>667</v>
      </c>
      <c r="T36" s="172">
        <f t="shared" si="27"/>
        <v>800.4</v>
      </c>
      <c r="U36" s="242">
        <v>0.25</v>
      </c>
      <c r="V36" s="243">
        <f t="shared" si="28"/>
        <v>500.25</v>
      </c>
      <c r="W36" s="138" t="e">
        <f t="shared" si="26"/>
        <v>#REF!</v>
      </c>
    </row>
    <row r="37" spans="2:24" s="10" customFormat="1" ht="31.5" customHeight="1" x14ac:dyDescent="0.25">
      <c r="B37" s="64" t="s">
        <v>333</v>
      </c>
      <c r="C37" s="65" t="s">
        <v>263</v>
      </c>
      <c r="D37" s="79"/>
      <c r="E37" s="93">
        <v>83767</v>
      </c>
      <c r="F37" s="284" t="s">
        <v>159</v>
      </c>
      <c r="G37" s="96" t="s">
        <v>332</v>
      </c>
      <c r="H37" s="94">
        <v>20</v>
      </c>
      <c r="I37" s="94" t="s">
        <v>331</v>
      </c>
      <c r="J37" s="39">
        <v>32</v>
      </c>
      <c r="K37" s="94" t="s">
        <v>330</v>
      </c>
      <c r="L37" s="180">
        <v>6744.38</v>
      </c>
      <c r="M37" s="172">
        <v>8093.2559999999994</v>
      </c>
      <c r="N37" s="242">
        <v>0.25</v>
      </c>
      <c r="O37" s="243">
        <v>5058.2849999999999</v>
      </c>
      <c r="P37" s="138">
        <v>0.38885808134575245</v>
      </c>
      <c r="Q37" s="239" t="e">
        <f>INDEX(#REF!,MATCH(E37,#REF!,0),1)</f>
        <v>#REF!</v>
      </c>
      <c r="R37" s="129"/>
      <c r="S37" s="180">
        <f t="shared" si="15"/>
        <v>6744.38</v>
      </c>
      <c r="T37" s="172">
        <f t="shared" si="27"/>
        <v>8093.2559999999994</v>
      </c>
      <c r="U37" s="242">
        <v>0.25</v>
      </c>
      <c r="V37" s="243">
        <f t="shared" ref="V37" si="29">(1-U37)*S37</f>
        <v>5058.2849999999999</v>
      </c>
      <c r="W37" s="138" t="e">
        <f t="shared" si="26"/>
        <v>#REF!</v>
      </c>
      <c r="X37" s="1"/>
    </row>
    <row r="38" spans="2:24" s="85" customFormat="1" ht="20.100000000000001" customHeight="1" thickBot="1" x14ac:dyDescent="0.4">
      <c r="B38" s="260" t="s">
        <v>199</v>
      </c>
      <c r="C38" s="260"/>
      <c r="D38" s="260"/>
      <c r="E38" s="260"/>
      <c r="F38" s="281"/>
      <c r="G38" s="282"/>
      <c r="H38" s="281"/>
      <c r="I38" s="281"/>
      <c r="J38" s="281"/>
      <c r="K38" s="281"/>
      <c r="L38" s="283"/>
      <c r="M38" s="283"/>
      <c r="N38" s="283"/>
      <c r="O38" s="283"/>
      <c r="P38" s="283"/>
      <c r="Q38" s="283"/>
      <c r="R38" s="283"/>
      <c r="S38" s="283"/>
      <c r="T38" s="283"/>
      <c r="U38" s="283"/>
      <c r="V38" s="283"/>
      <c r="W38" s="283"/>
      <c r="X38" s="1"/>
    </row>
    <row r="39" spans="2:24" s="80" customFormat="1" ht="20.100000000000001" customHeight="1" thickBot="1" x14ac:dyDescent="0.35">
      <c r="B39" s="173" t="s">
        <v>480</v>
      </c>
      <c r="C39" s="173"/>
      <c r="D39" s="173"/>
      <c r="E39" s="173"/>
      <c r="F39" s="178"/>
      <c r="G39" s="179"/>
      <c r="H39" s="178"/>
      <c r="I39" s="178"/>
      <c r="J39" s="178"/>
      <c r="K39" s="178"/>
      <c r="L39" s="178"/>
      <c r="M39" s="178"/>
      <c r="N39" s="178"/>
      <c r="O39" s="178"/>
      <c r="P39" s="178"/>
      <c r="Q39" s="178"/>
      <c r="R39" s="178"/>
      <c r="S39" s="178"/>
      <c r="T39" s="178"/>
      <c r="U39" s="178"/>
      <c r="V39" s="178"/>
      <c r="W39" s="178"/>
      <c r="X39" s="1"/>
    </row>
    <row r="40" spans="2:24" s="10" customFormat="1" ht="23.25" x14ac:dyDescent="0.35">
      <c r="B40" s="19" t="s">
        <v>262</v>
      </c>
      <c r="C40" s="223" t="s">
        <v>263</v>
      </c>
      <c r="D40" s="21"/>
      <c r="E40" s="91">
        <v>72997</v>
      </c>
      <c r="F40" s="116" t="s">
        <v>593</v>
      </c>
      <c r="G40" s="97" t="s">
        <v>597</v>
      </c>
      <c r="H40" s="92">
        <v>25</v>
      </c>
      <c r="I40" s="92" t="s">
        <v>324</v>
      </c>
      <c r="J40" s="42">
        <v>54</v>
      </c>
      <c r="K40" s="92" t="s">
        <v>325</v>
      </c>
      <c r="L40" s="181">
        <v>290.17</v>
      </c>
      <c r="M40" s="176">
        <v>348.20400000000001</v>
      </c>
      <c r="N40" s="240">
        <v>0.25</v>
      </c>
      <c r="O40" s="241">
        <v>217.6275</v>
      </c>
      <c r="P40" s="139">
        <v>0.14978759029541153</v>
      </c>
      <c r="Q40" s="238" t="e">
        <f>INDEX(#REF!,MATCH(E40,#REF!,0),1)</f>
        <v>#REF!</v>
      </c>
      <c r="R40" s="128"/>
      <c r="S40" s="181">
        <f t="shared" si="15"/>
        <v>290.17</v>
      </c>
      <c r="T40" s="176">
        <f>S40*1.2</f>
        <v>348.20400000000001</v>
      </c>
      <c r="U40" s="240">
        <v>0.25</v>
      </c>
      <c r="V40" s="241">
        <f>(1-U40)*S40</f>
        <v>217.6275</v>
      </c>
      <c r="W40" s="139" t="e">
        <f t="shared" ref="W40:W48" si="30">(V40-Q40)/V40</f>
        <v>#REF!</v>
      </c>
      <c r="X40" s="226">
        <v>1E-3</v>
      </c>
    </row>
    <row r="41" spans="2:24" s="10" customFormat="1" ht="23.25" x14ac:dyDescent="0.25">
      <c r="B41" s="67" t="s">
        <v>262</v>
      </c>
      <c r="C41" s="65" t="s">
        <v>263</v>
      </c>
      <c r="D41" s="23"/>
      <c r="E41" s="93">
        <v>72980</v>
      </c>
      <c r="F41" s="117" t="s">
        <v>481</v>
      </c>
      <c r="G41" s="96" t="s">
        <v>598</v>
      </c>
      <c r="H41" s="94">
        <v>25</v>
      </c>
      <c r="I41" s="94" t="s">
        <v>324</v>
      </c>
      <c r="J41" s="39">
        <v>54</v>
      </c>
      <c r="K41" s="94" t="s">
        <v>325</v>
      </c>
      <c r="L41" s="180">
        <v>448.35</v>
      </c>
      <c r="M41" s="172">
        <v>538.02</v>
      </c>
      <c r="N41" s="242">
        <v>0.25</v>
      </c>
      <c r="O41" s="243">
        <v>336.26250000000005</v>
      </c>
      <c r="P41" s="224">
        <v>5.2948301887508743E-2</v>
      </c>
      <c r="Q41" s="239" t="e">
        <f>INDEX(#REF!,MATCH(E41,#REF!,0),1)</f>
        <v>#REF!</v>
      </c>
      <c r="R41" s="129"/>
      <c r="S41" s="180">
        <f t="shared" si="15"/>
        <v>448.35</v>
      </c>
      <c r="T41" s="172">
        <f t="shared" ref="T41" si="31">S41*1.2</f>
        <v>538.02</v>
      </c>
      <c r="U41" s="242">
        <v>0.25</v>
      </c>
      <c r="V41" s="243">
        <f t="shared" ref="V41" si="32">(1-U41)*S41</f>
        <v>336.26250000000005</v>
      </c>
      <c r="W41" s="224" t="e">
        <f t="shared" si="30"/>
        <v>#REF!</v>
      </c>
      <c r="X41" s="1"/>
    </row>
    <row r="42" spans="2:24" s="10" customFormat="1" ht="23.25" x14ac:dyDescent="0.25">
      <c r="B42" s="67" t="s">
        <v>262</v>
      </c>
      <c r="C42" s="65" t="s">
        <v>263</v>
      </c>
      <c r="D42" s="23"/>
      <c r="E42" s="93">
        <v>72994</v>
      </c>
      <c r="F42" s="117" t="s">
        <v>611</v>
      </c>
      <c r="G42" s="96" t="s">
        <v>616</v>
      </c>
      <c r="H42" s="94">
        <v>25</v>
      </c>
      <c r="I42" s="94" t="s">
        <v>324</v>
      </c>
      <c r="J42" s="39">
        <v>48</v>
      </c>
      <c r="K42" s="94" t="s">
        <v>325</v>
      </c>
      <c r="L42" s="180">
        <v>768.91666666666674</v>
      </c>
      <c r="M42" s="172">
        <v>922.7</v>
      </c>
      <c r="N42" s="242">
        <v>0.25</v>
      </c>
      <c r="O42" s="243">
        <v>576.6875</v>
      </c>
      <c r="P42" s="224">
        <v>0.36508074130269863</v>
      </c>
      <c r="Q42" s="239" t="e">
        <f>INDEX(#REF!,MATCH(E42,#REF!,0),1)</f>
        <v>#REF!</v>
      </c>
      <c r="R42" s="129"/>
      <c r="S42" s="180">
        <f t="shared" si="15"/>
        <v>768.91666666666674</v>
      </c>
      <c r="T42" s="172">
        <v>922.7</v>
      </c>
      <c r="U42" s="242">
        <v>0.25</v>
      </c>
      <c r="V42" s="243">
        <f t="shared" ref="V42" si="33">(1-U42)*S42</f>
        <v>576.6875</v>
      </c>
      <c r="W42" s="224" t="e">
        <f t="shared" si="30"/>
        <v>#REF!</v>
      </c>
      <c r="X42" s="1" t="s">
        <v>613</v>
      </c>
    </row>
    <row r="43" spans="2:24" s="10" customFormat="1" ht="23.25" x14ac:dyDescent="0.25">
      <c r="B43" s="67" t="s">
        <v>262</v>
      </c>
      <c r="C43" s="65" t="s">
        <v>263</v>
      </c>
      <c r="D43" s="23"/>
      <c r="E43" s="93">
        <v>72982</v>
      </c>
      <c r="F43" s="117" t="s">
        <v>614</v>
      </c>
      <c r="G43" s="96" t="s">
        <v>615</v>
      </c>
      <c r="H43" s="94">
        <v>25</v>
      </c>
      <c r="I43" s="94" t="s">
        <v>324</v>
      </c>
      <c r="J43" s="39">
        <v>48</v>
      </c>
      <c r="K43" s="94" t="s">
        <v>325</v>
      </c>
      <c r="L43" s="180">
        <v>861.40833333333342</v>
      </c>
      <c r="M43" s="172">
        <v>1033.69</v>
      </c>
      <c r="N43" s="242">
        <v>0.25</v>
      </c>
      <c r="O43" s="243">
        <v>646.05625000000009</v>
      </c>
      <c r="P43" s="224">
        <v>0.35274284562104291</v>
      </c>
      <c r="Q43" s="239" t="e">
        <f>INDEX(#REF!,MATCH(E43,#REF!,0),1)</f>
        <v>#REF!</v>
      </c>
      <c r="R43" s="129"/>
      <c r="S43" s="180">
        <f t="shared" si="15"/>
        <v>861.40833333333342</v>
      </c>
      <c r="T43" s="172">
        <v>1033.69</v>
      </c>
      <c r="U43" s="242">
        <v>0.25</v>
      </c>
      <c r="V43" s="243">
        <f t="shared" ref="V43" si="34">(1-U43)*S43</f>
        <v>646.05625000000009</v>
      </c>
      <c r="W43" s="224" t="e">
        <f t="shared" si="30"/>
        <v>#REF!</v>
      </c>
      <c r="X43" s="1" t="s">
        <v>613</v>
      </c>
    </row>
    <row r="44" spans="2:24" s="10" customFormat="1" ht="23.25" x14ac:dyDescent="0.35">
      <c r="B44" s="67" t="s">
        <v>262</v>
      </c>
      <c r="C44" s="65" t="s">
        <v>263</v>
      </c>
      <c r="D44" s="23"/>
      <c r="E44" s="93">
        <v>72984</v>
      </c>
      <c r="F44" s="117" t="s">
        <v>596</v>
      </c>
      <c r="G44" s="96" t="s">
        <v>595</v>
      </c>
      <c r="H44" s="94">
        <v>25</v>
      </c>
      <c r="I44" s="94" t="s">
        <v>324</v>
      </c>
      <c r="J44" s="39">
        <v>54</v>
      </c>
      <c r="K44" s="94" t="s">
        <v>325</v>
      </c>
      <c r="L44" s="180">
        <v>1185.58</v>
      </c>
      <c r="M44" s="172">
        <v>1422.6959999999999</v>
      </c>
      <c r="N44" s="242">
        <v>0.25</v>
      </c>
      <c r="O44" s="243">
        <v>889.18499999999995</v>
      </c>
      <c r="P44" s="138">
        <v>0.40515389897625892</v>
      </c>
      <c r="Q44" s="239" t="e">
        <f>INDEX(#REF!,MATCH(E44,#REF!,0),1)</f>
        <v>#REF!</v>
      </c>
      <c r="R44" s="129"/>
      <c r="S44" s="180">
        <f t="shared" si="15"/>
        <v>1185.58</v>
      </c>
      <c r="T44" s="172">
        <f>S44*1.2</f>
        <v>1422.6959999999999</v>
      </c>
      <c r="U44" s="242">
        <v>0.25</v>
      </c>
      <c r="V44" s="243">
        <f>(1-U44)*S44</f>
        <v>889.18499999999995</v>
      </c>
      <c r="W44" s="138" t="e">
        <f t="shared" si="30"/>
        <v>#REF!</v>
      </c>
      <c r="X44" s="226">
        <v>4.0000000000000001E-3</v>
      </c>
    </row>
    <row r="45" spans="2:24" s="10" customFormat="1" ht="31.5" x14ac:dyDescent="0.25">
      <c r="B45" s="67" t="s">
        <v>262</v>
      </c>
      <c r="C45" s="65" t="s">
        <v>263</v>
      </c>
      <c r="D45" s="23"/>
      <c r="E45" s="93">
        <v>72981</v>
      </c>
      <c r="F45" s="117" t="s">
        <v>594</v>
      </c>
      <c r="G45" s="96" t="s">
        <v>599</v>
      </c>
      <c r="H45" s="94">
        <v>15</v>
      </c>
      <c r="I45" s="94" t="s">
        <v>324</v>
      </c>
      <c r="J45" s="39">
        <v>54</v>
      </c>
      <c r="K45" s="94" t="s">
        <v>325</v>
      </c>
      <c r="L45" s="180">
        <v>2475.12</v>
      </c>
      <c r="M45" s="172">
        <v>2970.1439999999998</v>
      </c>
      <c r="N45" s="242">
        <v>0.25</v>
      </c>
      <c r="O45" s="243">
        <v>1856.34</v>
      </c>
      <c r="P45" s="138">
        <v>0.44577604469378873</v>
      </c>
      <c r="Q45" s="239" t="e">
        <f>INDEX(#REF!,MATCH(E45,#REF!,0),1)</f>
        <v>#REF!</v>
      </c>
      <c r="R45" s="129"/>
      <c r="S45" s="180">
        <f t="shared" si="15"/>
        <v>2475.12</v>
      </c>
      <c r="T45" s="172">
        <f t="shared" ref="T45:T48" si="35">S45*1.2</f>
        <v>2970.1439999999998</v>
      </c>
      <c r="U45" s="242">
        <v>0.25</v>
      </c>
      <c r="V45" s="243">
        <f t="shared" ref="V45" si="36">(1-U45)*S45</f>
        <v>1856.34</v>
      </c>
      <c r="W45" s="138" t="e">
        <f t="shared" si="30"/>
        <v>#REF!</v>
      </c>
      <c r="X45" s="1"/>
    </row>
    <row r="46" spans="2:24" s="10" customFormat="1" ht="47.25" x14ac:dyDescent="0.25">
      <c r="B46" s="64" t="s">
        <v>333</v>
      </c>
      <c r="C46" s="65" t="s">
        <v>263</v>
      </c>
      <c r="D46" s="79"/>
      <c r="E46" s="93">
        <v>77855</v>
      </c>
      <c r="F46" s="117" t="s">
        <v>160</v>
      </c>
      <c r="G46" s="96" t="s">
        <v>176</v>
      </c>
      <c r="H46" s="94">
        <v>5</v>
      </c>
      <c r="I46" s="94" t="s">
        <v>331</v>
      </c>
      <c r="J46" s="39">
        <v>54</v>
      </c>
      <c r="K46" s="94" t="s">
        <v>330</v>
      </c>
      <c r="L46" s="180">
        <v>6650</v>
      </c>
      <c r="M46" s="172">
        <v>7980</v>
      </c>
      <c r="N46" s="242">
        <v>0.25</v>
      </c>
      <c r="O46" s="243">
        <v>4987.5</v>
      </c>
      <c r="P46" s="138">
        <v>0.32288120300751877</v>
      </c>
      <c r="Q46" s="239" t="e">
        <f>INDEX(#REF!,MATCH(E46,#REF!,0),1)</f>
        <v>#REF!</v>
      </c>
      <c r="R46" s="129"/>
      <c r="S46" s="180">
        <f t="shared" si="15"/>
        <v>6650</v>
      </c>
      <c r="T46" s="172">
        <f t="shared" si="35"/>
        <v>7980</v>
      </c>
      <c r="U46" s="242">
        <v>0.25</v>
      </c>
      <c r="V46" s="243">
        <f t="shared" ref="V46" si="37">(1-U46)*S46</f>
        <v>4987.5</v>
      </c>
      <c r="W46" s="138" t="e">
        <f t="shared" si="30"/>
        <v>#REF!</v>
      </c>
      <c r="X46" s="1"/>
    </row>
    <row r="47" spans="2:24" s="10" customFormat="1" ht="47.25" x14ac:dyDescent="0.25">
      <c r="B47" s="64" t="s">
        <v>333</v>
      </c>
      <c r="C47" s="65" t="s">
        <v>263</v>
      </c>
      <c r="D47" s="79"/>
      <c r="E47" s="93">
        <v>77856</v>
      </c>
      <c r="F47" s="117" t="s">
        <v>161</v>
      </c>
      <c r="G47" s="96" t="s">
        <v>399</v>
      </c>
      <c r="H47" s="94">
        <v>5</v>
      </c>
      <c r="I47" s="94" t="s">
        <v>331</v>
      </c>
      <c r="J47" s="39">
        <v>54</v>
      </c>
      <c r="K47" s="94" t="s">
        <v>330</v>
      </c>
      <c r="L47" s="180">
        <v>6650</v>
      </c>
      <c r="M47" s="172">
        <v>7980</v>
      </c>
      <c r="N47" s="242">
        <v>0.25</v>
      </c>
      <c r="O47" s="243">
        <v>4987.5</v>
      </c>
      <c r="P47" s="138">
        <v>0.31316290726817037</v>
      </c>
      <c r="Q47" s="239" t="e">
        <f>INDEX(#REF!,MATCH(E47,#REF!,0),1)</f>
        <v>#REF!</v>
      </c>
      <c r="R47" s="129"/>
      <c r="S47" s="180">
        <f t="shared" si="15"/>
        <v>6650</v>
      </c>
      <c r="T47" s="172">
        <f t="shared" si="35"/>
        <v>7980</v>
      </c>
      <c r="U47" s="242">
        <v>0.25</v>
      </c>
      <c r="V47" s="243">
        <f t="shared" ref="V47" si="38">(1-U47)*S47</f>
        <v>4987.5</v>
      </c>
      <c r="W47" s="138" t="e">
        <f t="shared" si="30"/>
        <v>#REF!</v>
      </c>
      <c r="X47" s="1"/>
    </row>
    <row r="48" spans="2:24" s="10" customFormat="1" ht="47.25" x14ac:dyDescent="0.25">
      <c r="B48" s="289" t="s">
        <v>333</v>
      </c>
      <c r="C48" s="290" t="s">
        <v>263</v>
      </c>
      <c r="D48" s="291"/>
      <c r="E48" s="292">
        <v>77857</v>
      </c>
      <c r="F48" s="293" t="s">
        <v>162</v>
      </c>
      <c r="G48" s="294" t="s">
        <v>177</v>
      </c>
      <c r="H48" s="295">
        <v>5</v>
      </c>
      <c r="I48" s="295" t="s">
        <v>331</v>
      </c>
      <c r="J48" s="83">
        <v>54</v>
      </c>
      <c r="K48" s="295" t="s">
        <v>330</v>
      </c>
      <c r="L48" s="296">
        <v>6650</v>
      </c>
      <c r="M48" s="297">
        <v>7980</v>
      </c>
      <c r="N48" s="298">
        <v>0.25</v>
      </c>
      <c r="O48" s="299">
        <v>4987.5</v>
      </c>
      <c r="P48" s="300">
        <v>0.29703458646616532</v>
      </c>
      <c r="Q48" s="247" t="e">
        <f>INDEX(#REF!,MATCH(E48,#REF!,0),1)</f>
        <v>#REF!</v>
      </c>
      <c r="R48" s="301"/>
      <c r="S48" s="296">
        <f t="shared" si="15"/>
        <v>6650</v>
      </c>
      <c r="T48" s="297">
        <f t="shared" si="35"/>
        <v>7980</v>
      </c>
      <c r="U48" s="298">
        <v>0.25</v>
      </c>
      <c r="V48" s="299">
        <f t="shared" ref="V48" si="39">(1-U48)*S48</f>
        <v>4987.5</v>
      </c>
      <c r="W48" s="300" t="e">
        <f t="shared" si="30"/>
        <v>#REF!</v>
      </c>
      <c r="X48" s="1"/>
    </row>
    <row r="49" spans="2:24" s="80" customFormat="1" ht="20.100000000000001" customHeight="1" x14ac:dyDescent="0.3">
      <c r="B49" s="302" t="s">
        <v>530</v>
      </c>
      <c r="C49" s="303"/>
      <c r="D49" s="304"/>
      <c r="E49" s="302"/>
      <c r="F49" s="303"/>
      <c r="G49" s="304"/>
      <c r="H49" s="305"/>
      <c r="I49" s="305"/>
      <c r="J49" s="306"/>
      <c r="K49" s="305"/>
      <c r="L49" s="305"/>
      <c r="M49" s="305"/>
      <c r="N49" s="305"/>
      <c r="O49" s="305"/>
      <c r="P49" s="307"/>
      <c r="Q49" s="239" t="e">
        <f>INDEX(#REF!,MATCH(E49,#REF!,0),1)</f>
        <v>#REF!</v>
      </c>
      <c r="R49" s="308"/>
      <c r="S49" s="180">
        <f t="shared" si="15"/>
        <v>0</v>
      </c>
      <c r="T49" s="305"/>
      <c r="U49" s="305"/>
      <c r="V49" s="305"/>
      <c r="W49" s="307"/>
      <c r="X49" s="1"/>
    </row>
    <row r="50" spans="2:24" s="10" customFormat="1" ht="31.5" x14ac:dyDescent="0.25">
      <c r="B50" s="67" t="s">
        <v>259</v>
      </c>
      <c r="C50" s="71" t="s">
        <v>263</v>
      </c>
      <c r="D50" s="79"/>
      <c r="E50" s="93">
        <v>72978</v>
      </c>
      <c r="F50" s="117" t="s">
        <v>477</v>
      </c>
      <c r="G50" s="96" t="s">
        <v>476</v>
      </c>
      <c r="H50" s="94">
        <v>25</v>
      </c>
      <c r="I50" s="94" t="s">
        <v>324</v>
      </c>
      <c r="J50" s="39">
        <v>54</v>
      </c>
      <c r="K50" s="39" t="s">
        <v>325</v>
      </c>
      <c r="L50" s="180">
        <v>911.45833333333348</v>
      </c>
      <c r="M50" s="172">
        <v>1093.7500000000002</v>
      </c>
      <c r="N50" s="242">
        <v>0.25</v>
      </c>
      <c r="O50" s="243">
        <v>683.59375000000011</v>
      </c>
      <c r="P50" s="138">
        <v>0.37928945495180594</v>
      </c>
      <c r="Q50" s="239" t="e">
        <f>INDEX(#REF!,MATCH(E50,#REF!,0),1)</f>
        <v>#REF!</v>
      </c>
      <c r="R50" s="129"/>
      <c r="S50" s="180">
        <f t="shared" si="15"/>
        <v>911.45833333333348</v>
      </c>
      <c r="T50" s="172">
        <f>S50*1.2</f>
        <v>1093.7500000000002</v>
      </c>
      <c r="U50" s="242">
        <v>0.25</v>
      </c>
      <c r="V50" s="243">
        <f t="shared" ref="V50:V51" si="40">(1-U50)*S50</f>
        <v>683.59375000000011</v>
      </c>
      <c r="W50" s="138" t="e">
        <f>(V50-Q50)/V50</f>
        <v>#REF!</v>
      </c>
    </row>
    <row r="51" spans="2:24" s="10" customFormat="1" ht="31.5" x14ac:dyDescent="0.25">
      <c r="B51" s="67" t="s">
        <v>259</v>
      </c>
      <c r="C51" s="71" t="s">
        <v>263</v>
      </c>
      <c r="D51" s="79"/>
      <c r="E51" s="93">
        <v>72124</v>
      </c>
      <c r="F51" s="117" t="s">
        <v>507</v>
      </c>
      <c r="G51" s="96" t="s">
        <v>531</v>
      </c>
      <c r="H51" s="94">
        <v>10</v>
      </c>
      <c r="I51" s="94" t="s">
        <v>326</v>
      </c>
      <c r="J51" s="39">
        <v>60</v>
      </c>
      <c r="K51" s="39" t="s">
        <v>325</v>
      </c>
      <c r="L51" s="180">
        <v>1739.8541666666667</v>
      </c>
      <c r="M51" s="172">
        <v>2087.8249999999998</v>
      </c>
      <c r="N51" s="242">
        <v>0.25</v>
      </c>
      <c r="O51" s="243">
        <v>1304.890625</v>
      </c>
      <c r="P51" s="138">
        <v>0.30994216469292202</v>
      </c>
      <c r="Q51" s="239" t="e">
        <f>INDEX(#REF!,MATCH(E51,#REF!,0),1)</f>
        <v>#REF!</v>
      </c>
      <c r="R51" s="129"/>
      <c r="S51" s="180">
        <f t="shared" si="15"/>
        <v>1739.8541666666667</v>
      </c>
      <c r="T51" s="172">
        <f>S51*1.2</f>
        <v>2087.8249999999998</v>
      </c>
      <c r="U51" s="242">
        <v>0.25</v>
      </c>
      <c r="V51" s="243">
        <f t="shared" si="40"/>
        <v>1304.890625</v>
      </c>
      <c r="W51" s="138" t="e">
        <f>(V51-Q51)/V51</f>
        <v>#REF!</v>
      </c>
    </row>
    <row r="52" spans="2:24" s="80" customFormat="1" ht="20.100000000000001" customHeight="1" x14ac:dyDescent="0.3">
      <c r="B52" s="302" t="s">
        <v>473</v>
      </c>
      <c r="C52" s="302"/>
      <c r="D52" s="302"/>
      <c r="E52" s="302"/>
      <c r="F52" s="305"/>
      <c r="G52" s="306"/>
      <c r="H52" s="305"/>
      <c r="I52" s="305"/>
      <c r="J52" s="305"/>
      <c r="K52" s="305"/>
      <c r="L52" s="305"/>
      <c r="M52" s="305"/>
      <c r="N52" s="305"/>
      <c r="O52" s="305"/>
      <c r="P52" s="307"/>
      <c r="Q52" s="239" t="e">
        <f>INDEX(#REF!,MATCH(E52,#REF!,0),1)</f>
        <v>#REF!</v>
      </c>
      <c r="R52" s="308"/>
      <c r="S52" s="180">
        <f t="shared" si="15"/>
        <v>0</v>
      </c>
      <c r="T52" s="305"/>
      <c r="U52" s="305"/>
      <c r="V52" s="305"/>
      <c r="W52" s="307"/>
      <c r="X52" s="10"/>
    </row>
    <row r="53" spans="2:24" s="10" customFormat="1" ht="31.5" x14ac:dyDescent="0.25">
      <c r="B53" s="67" t="s">
        <v>259</v>
      </c>
      <c r="C53" s="65" t="s">
        <v>263</v>
      </c>
      <c r="D53" s="79"/>
      <c r="E53" s="93">
        <v>72977</v>
      </c>
      <c r="F53" s="117" t="s">
        <v>474</v>
      </c>
      <c r="G53" s="96" t="s">
        <v>475</v>
      </c>
      <c r="H53" s="94">
        <v>25</v>
      </c>
      <c r="I53" s="94" t="s">
        <v>324</v>
      </c>
      <c r="J53" s="39">
        <v>54</v>
      </c>
      <c r="K53" s="39" t="s">
        <v>325</v>
      </c>
      <c r="L53" s="180">
        <v>335.83333333333337</v>
      </c>
      <c r="M53" s="172">
        <v>403.00000000000006</v>
      </c>
      <c r="N53" s="242">
        <v>0.25</v>
      </c>
      <c r="O53" s="243">
        <v>251.87500000000003</v>
      </c>
      <c r="P53" s="138">
        <v>0.43494607845206928</v>
      </c>
      <c r="Q53" s="239" t="e">
        <f>INDEX(#REF!,MATCH(E53,#REF!,0),1)</f>
        <v>#REF!</v>
      </c>
      <c r="R53" s="129"/>
      <c r="S53" s="180">
        <f t="shared" si="15"/>
        <v>335.83333333333337</v>
      </c>
      <c r="T53" s="172">
        <f>S53*1.2</f>
        <v>403.00000000000006</v>
      </c>
      <c r="U53" s="242">
        <v>0.25</v>
      </c>
      <c r="V53" s="243">
        <f t="shared" ref="V53:V55" si="41">(1-U53)*S53</f>
        <v>251.87500000000003</v>
      </c>
      <c r="W53" s="138" t="e">
        <f>(V53-Q53)/V53</f>
        <v>#REF!</v>
      </c>
    </row>
    <row r="54" spans="2:24" s="10" customFormat="1" ht="31.5" x14ac:dyDescent="0.25">
      <c r="B54" s="67" t="s">
        <v>259</v>
      </c>
      <c r="C54" s="65" t="s">
        <v>263</v>
      </c>
      <c r="D54" s="79"/>
      <c r="E54" s="93">
        <v>72038</v>
      </c>
      <c r="F54" s="117" t="s">
        <v>527</v>
      </c>
      <c r="G54" s="96" t="s">
        <v>535</v>
      </c>
      <c r="H54" s="94">
        <v>20</v>
      </c>
      <c r="I54" s="94" t="s">
        <v>324</v>
      </c>
      <c r="J54" s="39">
        <v>64</v>
      </c>
      <c r="K54" s="39" t="s">
        <v>325</v>
      </c>
      <c r="L54" s="180">
        <v>860.75</v>
      </c>
      <c r="M54" s="172">
        <v>1032.8999999999999</v>
      </c>
      <c r="N54" s="242">
        <v>0.25</v>
      </c>
      <c r="O54" s="243">
        <v>645.5625</v>
      </c>
      <c r="P54" s="138">
        <v>0.28317294349243233</v>
      </c>
      <c r="Q54" s="239" t="e">
        <f>INDEX(#REF!,MATCH(E54,#REF!,0),1)</f>
        <v>#REF!</v>
      </c>
      <c r="R54" s="129"/>
      <c r="S54" s="180">
        <f t="shared" si="15"/>
        <v>860.75</v>
      </c>
      <c r="T54" s="172">
        <f>S54*1.2</f>
        <v>1032.8999999999999</v>
      </c>
      <c r="U54" s="242">
        <v>0.25</v>
      </c>
      <c r="V54" s="243">
        <f t="shared" si="41"/>
        <v>645.5625</v>
      </c>
      <c r="W54" s="138" t="e">
        <f>(V54-Q54)/V54</f>
        <v>#REF!</v>
      </c>
    </row>
    <row r="55" spans="2:24" s="10" customFormat="1" ht="31.5" x14ac:dyDescent="0.25">
      <c r="B55" s="67" t="s">
        <v>259</v>
      </c>
      <c r="C55" s="65" t="s">
        <v>263</v>
      </c>
      <c r="D55" s="79"/>
      <c r="E55" s="93">
        <v>72041</v>
      </c>
      <c r="F55" s="117" t="s">
        <v>528</v>
      </c>
      <c r="G55" s="96" t="s">
        <v>536</v>
      </c>
      <c r="H55" s="94">
        <v>25</v>
      </c>
      <c r="I55" s="94" t="s">
        <v>324</v>
      </c>
      <c r="J55" s="93">
        <v>64</v>
      </c>
      <c r="K55" s="39" t="s">
        <v>325</v>
      </c>
      <c r="L55" s="180">
        <v>902</v>
      </c>
      <c r="M55" s="172">
        <v>1082.3999999999999</v>
      </c>
      <c r="N55" s="242">
        <v>0.25</v>
      </c>
      <c r="O55" s="243">
        <v>676.5</v>
      </c>
      <c r="P55" s="138">
        <v>0.27923996058142397</v>
      </c>
      <c r="Q55" s="239" t="e">
        <f>INDEX(#REF!,MATCH(E55,#REF!,0),1)</f>
        <v>#REF!</v>
      </c>
      <c r="R55" s="129"/>
      <c r="S55" s="180">
        <f t="shared" si="15"/>
        <v>902</v>
      </c>
      <c r="T55" s="172">
        <f>S55*1.2</f>
        <v>1082.3999999999999</v>
      </c>
      <c r="U55" s="242">
        <v>0.25</v>
      </c>
      <c r="V55" s="243">
        <f t="shared" si="41"/>
        <v>676.5</v>
      </c>
      <c r="W55" s="138" t="e">
        <f>(V55-Q55)/V55</f>
        <v>#REF!</v>
      </c>
    </row>
    <row r="56" spans="2:24" s="80" customFormat="1" ht="20.100000000000001" customHeight="1" x14ac:dyDescent="0.3">
      <c r="B56" s="302" t="s">
        <v>148</v>
      </c>
      <c r="C56" s="302"/>
      <c r="D56" s="302"/>
      <c r="E56" s="302"/>
      <c r="F56" s="305"/>
      <c r="G56" s="306"/>
      <c r="H56" s="305"/>
      <c r="I56" s="305"/>
      <c r="J56" s="305"/>
      <c r="K56" s="305"/>
      <c r="L56" s="305"/>
      <c r="M56" s="305"/>
      <c r="N56" s="305"/>
      <c r="O56" s="305"/>
      <c r="P56" s="307"/>
      <c r="Q56" s="239" t="e">
        <f>INDEX(#REF!,MATCH(E56,#REF!,0),1)</f>
        <v>#REF!</v>
      </c>
      <c r="R56" s="308"/>
      <c r="S56" s="180">
        <f t="shared" si="15"/>
        <v>0</v>
      </c>
      <c r="T56" s="305"/>
      <c r="U56" s="305"/>
      <c r="V56" s="305"/>
      <c r="W56" s="307"/>
    </row>
    <row r="57" spans="2:24" ht="27.6" customHeight="1" x14ac:dyDescent="0.25">
      <c r="B57" s="67" t="s">
        <v>259</v>
      </c>
      <c r="C57" s="71" t="s">
        <v>263</v>
      </c>
      <c r="D57" s="71"/>
      <c r="E57" s="39">
        <v>72125</v>
      </c>
      <c r="F57" s="38" t="s">
        <v>508</v>
      </c>
      <c r="G57" s="69" t="s">
        <v>90</v>
      </c>
      <c r="H57" s="39">
        <v>5</v>
      </c>
      <c r="I57" s="39" t="s">
        <v>331</v>
      </c>
      <c r="J57" s="39">
        <v>90</v>
      </c>
      <c r="K57" s="39" t="s">
        <v>325</v>
      </c>
      <c r="L57" s="180">
        <v>2371.875</v>
      </c>
      <c r="M57" s="172">
        <v>2846.25</v>
      </c>
      <c r="N57" s="242">
        <v>0.25</v>
      </c>
      <c r="O57" s="243">
        <v>1778.90625</v>
      </c>
      <c r="P57" s="138">
        <v>0.34131342409603282</v>
      </c>
      <c r="Q57" s="239" t="e">
        <f>INDEX(#REF!,MATCH(E57,#REF!,0),1)</f>
        <v>#REF!</v>
      </c>
      <c r="R57" s="309"/>
      <c r="S57" s="180">
        <f t="shared" si="15"/>
        <v>2371.875</v>
      </c>
      <c r="T57" s="172">
        <f t="shared" ref="T57:T64" si="42">S57*1.2</f>
        <v>2846.25</v>
      </c>
      <c r="U57" s="242">
        <v>0.25</v>
      </c>
      <c r="V57" s="243">
        <f>(1-U57)*S57</f>
        <v>1778.90625</v>
      </c>
      <c r="W57" s="138" t="e">
        <f t="shared" ref="W57:W64" si="43">(V57-Q57)/V57</f>
        <v>#REF!</v>
      </c>
      <c r="X57" s="237" t="s">
        <v>628</v>
      </c>
    </row>
    <row r="58" spans="2:24" s="10" customFormat="1" ht="47.25" x14ac:dyDescent="0.25">
      <c r="B58" s="67" t="s">
        <v>259</v>
      </c>
      <c r="C58" s="71" t="s">
        <v>263</v>
      </c>
      <c r="D58" s="71"/>
      <c r="E58" s="93">
        <v>72042</v>
      </c>
      <c r="F58" s="117" t="s">
        <v>529</v>
      </c>
      <c r="G58" s="96" t="s">
        <v>537</v>
      </c>
      <c r="H58" s="94">
        <v>34.5</v>
      </c>
      <c r="I58" s="94" t="s">
        <v>532</v>
      </c>
      <c r="J58" s="39">
        <v>64</v>
      </c>
      <c r="K58" s="39" t="s">
        <v>325</v>
      </c>
      <c r="L58" s="180">
        <v>6890.2262000000001</v>
      </c>
      <c r="M58" s="172">
        <v>8268.2714400000004</v>
      </c>
      <c r="N58" s="242">
        <v>0.25</v>
      </c>
      <c r="O58" s="243">
        <v>5167.6696499999998</v>
      </c>
      <c r="P58" s="138">
        <v>0.27107569656663322</v>
      </c>
      <c r="Q58" s="239" t="e">
        <f>INDEX(#REF!,MATCH(E58,#REF!,0),1)</f>
        <v>#REF!</v>
      </c>
      <c r="R58" s="129"/>
      <c r="S58" s="180">
        <f t="shared" si="15"/>
        <v>6890.2262000000001</v>
      </c>
      <c r="T58" s="172">
        <f t="shared" si="42"/>
        <v>8268.2714400000004</v>
      </c>
      <c r="U58" s="242">
        <v>0.25</v>
      </c>
      <c r="V58" s="243">
        <f t="shared" ref="V58" si="44">(1-U58)*S58</f>
        <v>5167.6696499999998</v>
      </c>
      <c r="W58" s="138" t="e">
        <f t="shared" si="43"/>
        <v>#REF!</v>
      </c>
      <c r="X58" s="237"/>
    </row>
    <row r="59" spans="2:24" ht="30" x14ac:dyDescent="0.25">
      <c r="B59" s="67" t="s">
        <v>259</v>
      </c>
      <c r="C59" s="71" t="s">
        <v>263</v>
      </c>
      <c r="D59" s="71"/>
      <c r="E59" s="39">
        <v>72915</v>
      </c>
      <c r="F59" s="99" t="s">
        <v>149</v>
      </c>
      <c r="G59" s="69" t="s">
        <v>178</v>
      </c>
      <c r="H59" s="39">
        <v>0.35</v>
      </c>
      <c r="I59" s="39" t="s">
        <v>282</v>
      </c>
      <c r="J59" s="39" t="s">
        <v>365</v>
      </c>
      <c r="K59" s="39" t="s">
        <v>325</v>
      </c>
      <c r="L59" s="180">
        <v>1564.92</v>
      </c>
      <c r="M59" s="172">
        <v>1877.904</v>
      </c>
      <c r="N59" s="242">
        <v>0.25</v>
      </c>
      <c r="O59" s="243">
        <v>1173.69</v>
      </c>
      <c r="P59" s="138">
        <v>0.47515953957177792</v>
      </c>
      <c r="Q59" s="239" t="e">
        <f>INDEX(#REF!,MATCH(E59,#REF!,0),1)</f>
        <v>#REF!</v>
      </c>
      <c r="R59" s="129"/>
      <c r="S59" s="180">
        <f t="shared" si="15"/>
        <v>1564.92</v>
      </c>
      <c r="T59" s="172">
        <f t="shared" si="42"/>
        <v>1877.904</v>
      </c>
      <c r="U59" s="242">
        <v>0.25</v>
      </c>
      <c r="V59" s="243">
        <f t="shared" ref="V59" si="45">(1-U59)*S59</f>
        <v>1173.69</v>
      </c>
      <c r="W59" s="138" t="e">
        <f t="shared" si="43"/>
        <v>#REF!</v>
      </c>
      <c r="X59" s="237" t="s">
        <v>622</v>
      </c>
    </row>
    <row r="60" spans="2:24" ht="30" x14ac:dyDescent="0.25">
      <c r="B60" s="67" t="s">
        <v>259</v>
      </c>
      <c r="C60" s="71" t="s">
        <v>263</v>
      </c>
      <c r="D60" s="71"/>
      <c r="E60" s="39">
        <v>72914</v>
      </c>
      <c r="F60" s="99" t="s">
        <v>150</v>
      </c>
      <c r="G60" s="69" t="s">
        <v>318</v>
      </c>
      <c r="H60" s="39">
        <v>0.5</v>
      </c>
      <c r="I60" s="39" t="s">
        <v>282</v>
      </c>
      <c r="J60" s="39" t="s">
        <v>364</v>
      </c>
      <c r="K60" s="39" t="s">
        <v>325</v>
      </c>
      <c r="L60" s="180">
        <v>10642.5</v>
      </c>
      <c r="M60" s="172">
        <v>12771</v>
      </c>
      <c r="N60" s="242">
        <v>0.25</v>
      </c>
      <c r="O60" s="243">
        <v>7981.875</v>
      </c>
      <c r="P60" s="138">
        <v>0.468796492052306</v>
      </c>
      <c r="Q60" s="239" t="e">
        <f>INDEX(#REF!,MATCH(E60,#REF!,0),1)</f>
        <v>#REF!</v>
      </c>
      <c r="R60" s="129"/>
      <c r="S60" s="180">
        <f t="shared" si="15"/>
        <v>10642.5</v>
      </c>
      <c r="T60" s="172">
        <f t="shared" si="42"/>
        <v>12771</v>
      </c>
      <c r="U60" s="242">
        <v>0.25</v>
      </c>
      <c r="V60" s="243">
        <f t="shared" ref="V60" si="46">(1-U60)*S60</f>
        <v>7981.875</v>
      </c>
      <c r="W60" s="138" t="e">
        <f t="shared" si="43"/>
        <v>#REF!</v>
      </c>
      <c r="X60" s="237" t="s">
        <v>623</v>
      </c>
    </row>
    <row r="61" spans="2:24" ht="30" x14ac:dyDescent="0.25">
      <c r="B61" s="67" t="s">
        <v>259</v>
      </c>
      <c r="C61" s="71" t="s">
        <v>263</v>
      </c>
      <c r="D61" s="71"/>
      <c r="E61" s="39">
        <v>72899</v>
      </c>
      <c r="F61" s="99" t="s">
        <v>151</v>
      </c>
      <c r="G61" s="69" t="s">
        <v>179</v>
      </c>
      <c r="H61" s="39">
        <v>0.5</v>
      </c>
      <c r="I61" s="39" t="s">
        <v>282</v>
      </c>
      <c r="J61" s="39" t="s">
        <v>364</v>
      </c>
      <c r="K61" s="39" t="s">
        <v>325</v>
      </c>
      <c r="L61" s="180">
        <v>10642.5</v>
      </c>
      <c r="M61" s="172">
        <v>12771</v>
      </c>
      <c r="N61" s="242">
        <v>0.25</v>
      </c>
      <c r="O61" s="243">
        <v>7981.875</v>
      </c>
      <c r="P61" s="138">
        <v>0.468796492052306</v>
      </c>
      <c r="Q61" s="239" t="e">
        <f>INDEX(#REF!,MATCH(E61,#REF!,0),1)</f>
        <v>#REF!</v>
      </c>
      <c r="R61" s="129"/>
      <c r="S61" s="180">
        <f t="shared" si="15"/>
        <v>10642.5</v>
      </c>
      <c r="T61" s="172">
        <f t="shared" si="42"/>
        <v>12771</v>
      </c>
      <c r="U61" s="242">
        <v>0.25</v>
      </c>
      <c r="V61" s="243">
        <f t="shared" ref="V61" si="47">(1-U61)*S61</f>
        <v>7981.875</v>
      </c>
      <c r="W61" s="138" t="e">
        <f t="shared" si="43"/>
        <v>#REF!</v>
      </c>
      <c r="X61" s="237" t="s">
        <v>624</v>
      </c>
    </row>
    <row r="62" spans="2:24" ht="30" x14ac:dyDescent="0.25">
      <c r="B62" s="67" t="s">
        <v>259</v>
      </c>
      <c r="C62" s="71" t="s">
        <v>263</v>
      </c>
      <c r="D62" s="71"/>
      <c r="E62" s="39">
        <v>72897</v>
      </c>
      <c r="F62" s="99" t="s">
        <v>152</v>
      </c>
      <c r="G62" s="69" t="s">
        <v>319</v>
      </c>
      <c r="H62" s="39">
        <v>0.37</v>
      </c>
      <c r="I62" s="39" t="s">
        <v>282</v>
      </c>
      <c r="J62" s="39" t="s">
        <v>364</v>
      </c>
      <c r="K62" s="39" t="s">
        <v>325</v>
      </c>
      <c r="L62" s="180">
        <v>5717.25</v>
      </c>
      <c r="M62" s="172">
        <v>6860.7</v>
      </c>
      <c r="N62" s="242">
        <v>0.25</v>
      </c>
      <c r="O62" s="243">
        <v>4287.9375</v>
      </c>
      <c r="P62" s="138">
        <v>0.53357529115104874</v>
      </c>
      <c r="Q62" s="239" t="e">
        <f>INDEX(#REF!,MATCH(E62,#REF!,0),1)</f>
        <v>#REF!</v>
      </c>
      <c r="R62" s="129"/>
      <c r="S62" s="180">
        <f t="shared" si="15"/>
        <v>5717.25</v>
      </c>
      <c r="T62" s="172">
        <f t="shared" si="42"/>
        <v>6860.7</v>
      </c>
      <c r="U62" s="242">
        <v>0.25</v>
      </c>
      <c r="V62" s="243">
        <f t="shared" ref="V62" si="48">(1-U62)*S62</f>
        <v>4287.9375</v>
      </c>
      <c r="W62" s="138" t="e">
        <f t="shared" si="43"/>
        <v>#REF!</v>
      </c>
      <c r="X62" s="237" t="s">
        <v>625</v>
      </c>
    </row>
    <row r="63" spans="2:24" ht="30" x14ac:dyDescent="0.25">
      <c r="B63" s="67" t="s">
        <v>259</v>
      </c>
      <c r="C63" s="71" t="s">
        <v>263</v>
      </c>
      <c r="D63" s="71"/>
      <c r="E63" s="39">
        <v>72896</v>
      </c>
      <c r="F63" s="99" t="s">
        <v>153</v>
      </c>
      <c r="G63" s="69" t="s">
        <v>180</v>
      </c>
      <c r="H63" s="39">
        <v>0.5</v>
      </c>
      <c r="I63" s="39" t="s">
        <v>282</v>
      </c>
      <c r="J63" s="39" t="s">
        <v>366</v>
      </c>
      <c r="K63" s="39" t="s">
        <v>325</v>
      </c>
      <c r="L63" s="180">
        <v>10083.15</v>
      </c>
      <c r="M63" s="172">
        <v>12099.779999999999</v>
      </c>
      <c r="N63" s="242">
        <v>0.25</v>
      </c>
      <c r="O63" s="243">
        <v>7562.3624999999993</v>
      </c>
      <c r="P63" s="138">
        <v>0.48904856121350959</v>
      </c>
      <c r="Q63" s="239" t="e">
        <f>INDEX(#REF!,MATCH(E63,#REF!,0),1)</f>
        <v>#REF!</v>
      </c>
      <c r="R63" s="129"/>
      <c r="S63" s="180">
        <f t="shared" si="15"/>
        <v>10083.15</v>
      </c>
      <c r="T63" s="172">
        <f t="shared" si="42"/>
        <v>12099.779999999999</v>
      </c>
      <c r="U63" s="242">
        <v>0.25</v>
      </c>
      <c r="V63" s="243">
        <f t="shared" ref="V63" si="49">(1-U63)*S63</f>
        <v>7562.3624999999993</v>
      </c>
      <c r="W63" s="138" t="e">
        <f t="shared" si="43"/>
        <v>#REF!</v>
      </c>
      <c r="X63" s="237" t="s">
        <v>626</v>
      </c>
    </row>
    <row r="64" spans="2:24" ht="30" x14ac:dyDescent="0.25">
      <c r="B64" s="67" t="s">
        <v>259</v>
      </c>
      <c r="C64" s="71" t="s">
        <v>263</v>
      </c>
      <c r="D64" s="71"/>
      <c r="E64" s="39">
        <v>72898</v>
      </c>
      <c r="F64" s="99" t="s">
        <v>154</v>
      </c>
      <c r="G64" s="69" t="s">
        <v>181</v>
      </c>
      <c r="H64" s="39">
        <v>9</v>
      </c>
      <c r="I64" s="39" t="s">
        <v>271</v>
      </c>
      <c r="J64" s="39" t="s">
        <v>367</v>
      </c>
      <c r="K64" s="39" t="s">
        <v>325</v>
      </c>
      <c r="L64" s="180">
        <v>18711</v>
      </c>
      <c r="M64" s="172">
        <v>22453.200000000001</v>
      </c>
      <c r="N64" s="242">
        <v>0.25</v>
      </c>
      <c r="O64" s="243">
        <v>14033.25</v>
      </c>
      <c r="P64" s="138">
        <v>0.42194431083319972</v>
      </c>
      <c r="Q64" s="239" t="e">
        <f>INDEX(#REF!,MATCH(E64,#REF!,0),1)</f>
        <v>#REF!</v>
      </c>
      <c r="R64" s="129"/>
      <c r="S64" s="180">
        <f t="shared" si="15"/>
        <v>18711</v>
      </c>
      <c r="T64" s="172">
        <f t="shared" si="42"/>
        <v>22453.200000000001</v>
      </c>
      <c r="U64" s="242">
        <v>0.25</v>
      </c>
      <c r="V64" s="243">
        <f t="shared" ref="V64" si="50">(1-U64)*S64</f>
        <v>14033.25</v>
      </c>
      <c r="W64" s="138" t="e">
        <f t="shared" si="43"/>
        <v>#REF!</v>
      </c>
      <c r="X64" s="237" t="s">
        <v>627</v>
      </c>
    </row>
    <row r="65" spans="2:23" s="80" customFormat="1" ht="20.100000000000001" customHeight="1" x14ac:dyDescent="0.3">
      <c r="B65" s="302" t="s">
        <v>300</v>
      </c>
      <c r="C65" s="302"/>
      <c r="D65" s="302"/>
      <c r="E65" s="302"/>
      <c r="F65" s="303"/>
      <c r="G65" s="303"/>
      <c r="H65" s="303"/>
      <c r="I65" s="303"/>
      <c r="J65" s="303"/>
      <c r="K65" s="303"/>
      <c r="L65" s="303"/>
      <c r="M65" s="303"/>
      <c r="N65" s="303"/>
      <c r="O65" s="303"/>
      <c r="P65" s="303"/>
      <c r="Q65" s="303"/>
      <c r="R65" s="303"/>
      <c r="S65" s="303"/>
      <c r="T65" s="303"/>
      <c r="U65" s="303"/>
      <c r="V65" s="303"/>
      <c r="W65" s="303"/>
    </row>
    <row r="66" spans="2:23" ht="23.25" x14ac:dyDescent="0.2">
      <c r="B66" s="67" t="s">
        <v>259</v>
      </c>
      <c r="C66" s="71" t="s">
        <v>263</v>
      </c>
      <c r="D66" s="71"/>
      <c r="E66" s="101">
        <v>72955</v>
      </c>
      <c r="F66" s="46" t="s">
        <v>335</v>
      </c>
      <c r="G66" s="74" t="s">
        <v>372</v>
      </c>
      <c r="H66" s="39">
        <v>2</v>
      </c>
      <c r="I66" s="39" t="s">
        <v>282</v>
      </c>
      <c r="J66" s="39" t="s">
        <v>368</v>
      </c>
      <c r="K66" s="39" t="s">
        <v>325</v>
      </c>
      <c r="L66" s="180">
        <v>191.66666666666669</v>
      </c>
      <c r="M66" s="172">
        <v>230.00000000000003</v>
      </c>
      <c r="N66" s="242">
        <v>0.25</v>
      </c>
      <c r="O66" s="243">
        <v>143.75</v>
      </c>
      <c r="P66" s="138">
        <v>0.2999420289855072</v>
      </c>
      <c r="Q66" s="239" t="e">
        <f>INDEX(#REF!,MATCH(E66,#REF!,0),1)</f>
        <v>#REF!</v>
      </c>
      <c r="R66" s="129">
        <v>0</v>
      </c>
      <c r="S66" s="180">
        <f t="shared" si="15"/>
        <v>191.66666666666669</v>
      </c>
      <c r="T66" s="172">
        <f t="shared" ref="T66:T80" si="51">S66*1.2</f>
        <v>230.00000000000003</v>
      </c>
      <c r="U66" s="242">
        <v>0.25</v>
      </c>
      <c r="V66" s="243">
        <f t="shared" ref="V66" si="52">(1-U66)*S66</f>
        <v>143.75</v>
      </c>
      <c r="W66" s="138" t="e">
        <f t="shared" ref="W66:W80" si="53">(V66-Q66)/V66</f>
        <v>#REF!</v>
      </c>
    </row>
    <row r="67" spans="2:23" ht="30" x14ac:dyDescent="0.2">
      <c r="B67" s="67" t="s">
        <v>259</v>
      </c>
      <c r="C67" s="71" t="s">
        <v>263</v>
      </c>
      <c r="D67" s="71"/>
      <c r="E67" s="101">
        <v>72956</v>
      </c>
      <c r="F67" s="46" t="s">
        <v>336</v>
      </c>
      <c r="G67" s="74" t="s">
        <v>373</v>
      </c>
      <c r="H67" s="39">
        <v>2</v>
      </c>
      <c r="I67" s="39" t="s">
        <v>282</v>
      </c>
      <c r="J67" s="39" t="s">
        <v>368</v>
      </c>
      <c r="K67" s="39" t="s">
        <v>325</v>
      </c>
      <c r="L67" s="180">
        <v>233.33333333333334</v>
      </c>
      <c r="M67" s="172">
        <v>280</v>
      </c>
      <c r="N67" s="242">
        <v>0.25</v>
      </c>
      <c r="O67" s="243">
        <v>175</v>
      </c>
      <c r="P67" s="138">
        <v>0.26304761904761903</v>
      </c>
      <c r="Q67" s="239" t="e">
        <f>INDEX(#REF!,MATCH(E67,#REF!,0),1)</f>
        <v>#REF!</v>
      </c>
      <c r="R67" s="129">
        <v>0</v>
      </c>
      <c r="S67" s="180">
        <f t="shared" si="15"/>
        <v>233.33333333333334</v>
      </c>
      <c r="T67" s="172">
        <f t="shared" si="51"/>
        <v>280</v>
      </c>
      <c r="U67" s="242">
        <v>0.25</v>
      </c>
      <c r="V67" s="243">
        <f t="shared" ref="V67" si="54">(1-U67)*S67</f>
        <v>175</v>
      </c>
      <c r="W67" s="138" t="e">
        <f t="shared" si="53"/>
        <v>#REF!</v>
      </c>
    </row>
    <row r="68" spans="2:23" ht="23.25" x14ac:dyDescent="0.2">
      <c r="B68" s="67" t="s">
        <v>259</v>
      </c>
      <c r="C68" s="71" t="s">
        <v>263</v>
      </c>
      <c r="D68" s="71"/>
      <c r="E68" s="101">
        <v>72957</v>
      </c>
      <c r="F68" s="46" t="s">
        <v>337</v>
      </c>
      <c r="G68" s="69" t="s">
        <v>374</v>
      </c>
      <c r="H68" s="39">
        <v>2</v>
      </c>
      <c r="I68" s="39" t="s">
        <v>282</v>
      </c>
      <c r="J68" s="39" t="s">
        <v>368</v>
      </c>
      <c r="K68" s="39" t="s">
        <v>325</v>
      </c>
      <c r="L68" s="180">
        <v>191.66666666666669</v>
      </c>
      <c r="M68" s="172">
        <v>230.00000000000003</v>
      </c>
      <c r="N68" s="242">
        <v>0.25</v>
      </c>
      <c r="O68" s="243">
        <v>143.75</v>
      </c>
      <c r="P68" s="138">
        <v>0.2767536231884058</v>
      </c>
      <c r="Q68" s="239" t="e">
        <f>INDEX(#REF!,MATCH(E68,#REF!,0),1)</f>
        <v>#REF!</v>
      </c>
      <c r="R68" s="129">
        <v>0</v>
      </c>
      <c r="S68" s="180">
        <f t="shared" si="15"/>
        <v>191.66666666666669</v>
      </c>
      <c r="T68" s="172">
        <f t="shared" si="51"/>
        <v>230.00000000000003</v>
      </c>
      <c r="U68" s="242">
        <v>0.25</v>
      </c>
      <c r="V68" s="243">
        <f t="shared" ref="V68" si="55">(1-U68)*S68</f>
        <v>143.75</v>
      </c>
      <c r="W68" s="138" t="e">
        <f t="shared" si="53"/>
        <v>#REF!</v>
      </c>
    </row>
    <row r="69" spans="2:23" ht="30" x14ac:dyDescent="0.2">
      <c r="B69" s="67" t="s">
        <v>259</v>
      </c>
      <c r="C69" s="71" t="s">
        <v>263</v>
      </c>
      <c r="D69" s="71"/>
      <c r="E69" s="101">
        <v>72958</v>
      </c>
      <c r="F69" s="46" t="s">
        <v>338</v>
      </c>
      <c r="G69" s="69" t="s">
        <v>375</v>
      </c>
      <c r="H69" s="39">
        <v>2</v>
      </c>
      <c r="I69" s="39" t="s">
        <v>282</v>
      </c>
      <c r="J69" s="39" t="s">
        <v>368</v>
      </c>
      <c r="K69" s="39" t="s">
        <v>325</v>
      </c>
      <c r="L69" s="180">
        <v>191.66666666666669</v>
      </c>
      <c r="M69" s="172">
        <v>230.00000000000003</v>
      </c>
      <c r="N69" s="242">
        <v>0.25</v>
      </c>
      <c r="O69" s="243">
        <v>143.75</v>
      </c>
      <c r="P69" s="138">
        <v>0.2767536231884058</v>
      </c>
      <c r="Q69" s="239" t="e">
        <f>INDEX(#REF!,MATCH(E69,#REF!,0),1)</f>
        <v>#REF!</v>
      </c>
      <c r="R69" s="129">
        <v>0</v>
      </c>
      <c r="S69" s="180">
        <f t="shared" si="15"/>
        <v>191.66666666666669</v>
      </c>
      <c r="T69" s="172">
        <f t="shared" si="51"/>
        <v>230.00000000000003</v>
      </c>
      <c r="U69" s="242">
        <v>0.25</v>
      </c>
      <c r="V69" s="243">
        <f t="shared" ref="V69" si="56">(1-U69)*S69</f>
        <v>143.75</v>
      </c>
      <c r="W69" s="138" t="e">
        <f t="shared" si="53"/>
        <v>#REF!</v>
      </c>
    </row>
    <row r="70" spans="2:23" ht="30" x14ac:dyDescent="0.2">
      <c r="B70" s="67" t="s">
        <v>259</v>
      </c>
      <c r="C70" s="71" t="s">
        <v>263</v>
      </c>
      <c r="D70" s="71"/>
      <c r="E70" s="101">
        <v>72959</v>
      </c>
      <c r="F70" s="46" t="s">
        <v>339</v>
      </c>
      <c r="G70" s="69" t="s">
        <v>376</v>
      </c>
      <c r="H70" s="39">
        <v>2</v>
      </c>
      <c r="I70" s="39" t="s">
        <v>282</v>
      </c>
      <c r="J70" s="39" t="s">
        <v>368</v>
      </c>
      <c r="K70" s="39" t="s">
        <v>325</v>
      </c>
      <c r="L70" s="180">
        <v>204.16666666666669</v>
      </c>
      <c r="M70" s="172">
        <v>245</v>
      </c>
      <c r="N70" s="242">
        <v>0.25</v>
      </c>
      <c r="O70" s="243">
        <v>153.125</v>
      </c>
      <c r="P70" s="138">
        <v>0.26661224489795921</v>
      </c>
      <c r="Q70" s="239" t="e">
        <f>INDEX(#REF!,MATCH(E70,#REF!,0),1)</f>
        <v>#REF!</v>
      </c>
      <c r="R70" s="129">
        <v>0</v>
      </c>
      <c r="S70" s="180">
        <f t="shared" si="15"/>
        <v>204.16666666666669</v>
      </c>
      <c r="T70" s="172">
        <f t="shared" si="51"/>
        <v>245</v>
      </c>
      <c r="U70" s="242">
        <v>0.25</v>
      </c>
      <c r="V70" s="243">
        <f t="shared" ref="V70" si="57">(1-U70)*S70</f>
        <v>153.125</v>
      </c>
      <c r="W70" s="138" t="e">
        <f t="shared" si="53"/>
        <v>#REF!</v>
      </c>
    </row>
    <row r="71" spans="2:23" ht="30" x14ac:dyDescent="0.2">
      <c r="B71" s="67" t="s">
        <v>259</v>
      </c>
      <c r="C71" s="71" t="s">
        <v>263</v>
      </c>
      <c r="D71" s="71"/>
      <c r="E71" s="101">
        <v>72962</v>
      </c>
      <c r="F71" s="46" t="s">
        <v>340</v>
      </c>
      <c r="G71" s="69" t="s">
        <v>377</v>
      </c>
      <c r="H71" s="39">
        <v>2</v>
      </c>
      <c r="I71" s="39" t="s">
        <v>282</v>
      </c>
      <c r="J71" s="39" t="s">
        <v>368</v>
      </c>
      <c r="K71" s="39" t="s">
        <v>325</v>
      </c>
      <c r="L71" s="180">
        <v>204.16666666666669</v>
      </c>
      <c r="M71" s="172">
        <v>245</v>
      </c>
      <c r="N71" s="242">
        <v>0.25</v>
      </c>
      <c r="O71" s="243">
        <v>153.125</v>
      </c>
      <c r="P71" s="138">
        <v>0.26661224489795921</v>
      </c>
      <c r="Q71" s="239" t="e">
        <f>INDEX(#REF!,MATCH(E71,#REF!,0),1)</f>
        <v>#REF!</v>
      </c>
      <c r="R71" s="129">
        <v>0</v>
      </c>
      <c r="S71" s="180">
        <f t="shared" si="15"/>
        <v>204.16666666666669</v>
      </c>
      <c r="T71" s="172">
        <f t="shared" si="51"/>
        <v>245</v>
      </c>
      <c r="U71" s="242">
        <v>0.25</v>
      </c>
      <c r="V71" s="243">
        <f t="shared" ref="V71" si="58">(1-U71)*S71</f>
        <v>153.125</v>
      </c>
      <c r="W71" s="138" t="e">
        <f t="shared" si="53"/>
        <v>#REF!</v>
      </c>
    </row>
    <row r="72" spans="2:23" ht="30" x14ac:dyDescent="0.2">
      <c r="B72" s="67" t="s">
        <v>259</v>
      </c>
      <c r="C72" s="71" t="s">
        <v>263</v>
      </c>
      <c r="D72" s="71"/>
      <c r="E72" s="101">
        <v>72963</v>
      </c>
      <c r="F72" s="46" t="s">
        <v>341</v>
      </c>
      <c r="G72" s="69" t="s">
        <v>378</v>
      </c>
      <c r="H72" s="39">
        <v>2</v>
      </c>
      <c r="I72" s="39" t="s">
        <v>282</v>
      </c>
      <c r="J72" s="39" t="s">
        <v>368</v>
      </c>
      <c r="K72" s="39" t="s">
        <v>325</v>
      </c>
      <c r="L72" s="180">
        <v>204.16666666666669</v>
      </c>
      <c r="M72" s="172">
        <v>245</v>
      </c>
      <c r="N72" s="242">
        <v>0.25</v>
      </c>
      <c r="O72" s="243">
        <v>153.125</v>
      </c>
      <c r="P72" s="138">
        <v>0.26661224489795921</v>
      </c>
      <c r="Q72" s="239" t="e">
        <f>INDEX(#REF!,MATCH(E72,#REF!,0),1)</f>
        <v>#REF!</v>
      </c>
      <c r="R72" s="129">
        <v>0</v>
      </c>
      <c r="S72" s="180">
        <f t="shared" si="15"/>
        <v>204.16666666666669</v>
      </c>
      <c r="T72" s="172">
        <f t="shared" si="51"/>
        <v>245</v>
      </c>
      <c r="U72" s="242">
        <v>0.25</v>
      </c>
      <c r="V72" s="243">
        <f t="shared" ref="V72" si="59">(1-U72)*S72</f>
        <v>153.125</v>
      </c>
      <c r="W72" s="138" t="e">
        <f t="shared" si="53"/>
        <v>#REF!</v>
      </c>
    </row>
    <row r="73" spans="2:23" ht="30" x14ac:dyDescent="0.2">
      <c r="B73" s="67" t="s">
        <v>259</v>
      </c>
      <c r="C73" s="71" t="s">
        <v>263</v>
      </c>
      <c r="D73" s="71"/>
      <c r="E73" s="101">
        <v>72964</v>
      </c>
      <c r="F73" s="46" t="s">
        <v>342</v>
      </c>
      <c r="G73" s="69" t="s">
        <v>379</v>
      </c>
      <c r="H73" s="39">
        <v>2</v>
      </c>
      <c r="I73" s="39" t="s">
        <v>282</v>
      </c>
      <c r="J73" s="39" t="s">
        <v>368</v>
      </c>
      <c r="K73" s="39" t="s">
        <v>325</v>
      </c>
      <c r="L73" s="180">
        <v>191.66666666666669</v>
      </c>
      <c r="M73" s="172">
        <v>230.00000000000003</v>
      </c>
      <c r="N73" s="242">
        <v>0.25</v>
      </c>
      <c r="O73" s="243">
        <v>143.75</v>
      </c>
      <c r="P73" s="138">
        <v>0.2767536231884058</v>
      </c>
      <c r="Q73" s="239" t="e">
        <f>INDEX(#REF!,MATCH(E73,#REF!,0),1)</f>
        <v>#REF!</v>
      </c>
      <c r="R73" s="129">
        <v>0</v>
      </c>
      <c r="S73" s="180">
        <f t="shared" si="15"/>
        <v>191.66666666666669</v>
      </c>
      <c r="T73" s="172">
        <f t="shared" si="51"/>
        <v>230.00000000000003</v>
      </c>
      <c r="U73" s="242">
        <v>0.25</v>
      </c>
      <c r="V73" s="243">
        <f t="shared" ref="V73" si="60">(1-U73)*S73</f>
        <v>143.75</v>
      </c>
      <c r="W73" s="138" t="e">
        <f t="shared" si="53"/>
        <v>#REF!</v>
      </c>
    </row>
    <row r="74" spans="2:23" ht="30" x14ac:dyDescent="0.2">
      <c r="B74" s="67" t="s">
        <v>259</v>
      </c>
      <c r="C74" s="71" t="s">
        <v>263</v>
      </c>
      <c r="D74" s="71"/>
      <c r="E74" s="101">
        <v>72965</v>
      </c>
      <c r="F74" s="46" t="s">
        <v>343</v>
      </c>
      <c r="G74" s="69" t="s">
        <v>380</v>
      </c>
      <c r="H74" s="39">
        <v>2</v>
      </c>
      <c r="I74" s="39" t="s">
        <v>282</v>
      </c>
      <c r="J74" s="39" t="s">
        <v>368</v>
      </c>
      <c r="K74" s="39" t="s">
        <v>325</v>
      </c>
      <c r="L74" s="180">
        <v>204.16666666666669</v>
      </c>
      <c r="M74" s="172">
        <v>245</v>
      </c>
      <c r="N74" s="242">
        <v>0.25</v>
      </c>
      <c r="O74" s="243">
        <v>153.125</v>
      </c>
      <c r="P74" s="138">
        <v>0.26661224489795921</v>
      </c>
      <c r="Q74" s="239" t="e">
        <f>INDEX(#REF!,MATCH(E74,#REF!,0),1)</f>
        <v>#REF!</v>
      </c>
      <c r="R74" s="129">
        <v>0</v>
      </c>
      <c r="S74" s="180">
        <f t="shared" si="15"/>
        <v>204.16666666666669</v>
      </c>
      <c r="T74" s="172">
        <f t="shared" si="51"/>
        <v>245</v>
      </c>
      <c r="U74" s="242">
        <v>0.25</v>
      </c>
      <c r="V74" s="243">
        <f t="shared" ref="V74" si="61">(1-U74)*S74</f>
        <v>153.125</v>
      </c>
      <c r="W74" s="138" t="e">
        <f t="shared" si="53"/>
        <v>#REF!</v>
      </c>
    </row>
    <row r="75" spans="2:23" ht="30" x14ac:dyDescent="0.2">
      <c r="B75" s="67" t="s">
        <v>259</v>
      </c>
      <c r="C75" s="71" t="s">
        <v>263</v>
      </c>
      <c r="D75" s="71"/>
      <c r="E75" s="101">
        <v>72966</v>
      </c>
      <c r="F75" s="46" t="s">
        <v>344</v>
      </c>
      <c r="G75" s="69" t="s">
        <v>381</v>
      </c>
      <c r="H75" s="39">
        <v>2</v>
      </c>
      <c r="I75" s="39" t="s">
        <v>282</v>
      </c>
      <c r="J75" s="39" t="s">
        <v>368</v>
      </c>
      <c r="K75" s="39" t="s">
        <v>325</v>
      </c>
      <c r="L75" s="180">
        <v>204.16666666666669</v>
      </c>
      <c r="M75" s="172">
        <v>245</v>
      </c>
      <c r="N75" s="242">
        <v>0.25</v>
      </c>
      <c r="O75" s="243">
        <v>153.125</v>
      </c>
      <c r="P75" s="138">
        <v>0.26661224489795921</v>
      </c>
      <c r="Q75" s="239" t="e">
        <f>INDEX(#REF!,MATCH(E75,#REF!,0),1)</f>
        <v>#REF!</v>
      </c>
      <c r="R75" s="129">
        <v>0</v>
      </c>
      <c r="S75" s="180">
        <f t="shared" si="15"/>
        <v>204.16666666666669</v>
      </c>
      <c r="T75" s="172">
        <f t="shared" si="51"/>
        <v>245</v>
      </c>
      <c r="U75" s="242">
        <v>0.25</v>
      </c>
      <c r="V75" s="243">
        <f t="shared" ref="V75" si="62">(1-U75)*S75</f>
        <v>153.125</v>
      </c>
      <c r="W75" s="138" t="e">
        <f t="shared" si="53"/>
        <v>#REF!</v>
      </c>
    </row>
    <row r="76" spans="2:23" ht="30" x14ac:dyDescent="0.2">
      <c r="B76" s="67" t="s">
        <v>259</v>
      </c>
      <c r="C76" s="71" t="s">
        <v>263</v>
      </c>
      <c r="D76" s="71"/>
      <c r="E76" s="101">
        <v>72967</v>
      </c>
      <c r="F76" s="46" t="s">
        <v>345</v>
      </c>
      <c r="G76" s="69" t="s">
        <v>382</v>
      </c>
      <c r="H76" s="39">
        <v>2</v>
      </c>
      <c r="I76" s="39" t="s">
        <v>282</v>
      </c>
      <c r="J76" s="39" t="s">
        <v>368</v>
      </c>
      <c r="K76" s="39" t="s">
        <v>325</v>
      </c>
      <c r="L76" s="180">
        <v>204.16666666666669</v>
      </c>
      <c r="M76" s="172">
        <v>245</v>
      </c>
      <c r="N76" s="242">
        <v>0.25</v>
      </c>
      <c r="O76" s="243">
        <v>153.125</v>
      </c>
      <c r="P76" s="138">
        <v>0.23395918367346941</v>
      </c>
      <c r="Q76" s="239" t="e">
        <f>INDEX(#REF!,MATCH(E76,#REF!,0),1)</f>
        <v>#REF!</v>
      </c>
      <c r="R76" s="129">
        <v>0</v>
      </c>
      <c r="S76" s="180">
        <f t="shared" si="15"/>
        <v>204.16666666666669</v>
      </c>
      <c r="T76" s="172">
        <f t="shared" si="51"/>
        <v>245</v>
      </c>
      <c r="U76" s="242">
        <v>0.25</v>
      </c>
      <c r="V76" s="243">
        <f t="shared" ref="V76" si="63">(1-U76)*S76</f>
        <v>153.125</v>
      </c>
      <c r="W76" s="138" t="e">
        <f t="shared" si="53"/>
        <v>#REF!</v>
      </c>
    </row>
    <row r="77" spans="2:23" ht="30" x14ac:dyDescent="0.2">
      <c r="B77" s="67" t="s">
        <v>259</v>
      </c>
      <c r="C77" s="71" t="s">
        <v>263</v>
      </c>
      <c r="D77" s="71"/>
      <c r="E77" s="101">
        <v>72968</v>
      </c>
      <c r="F77" s="46" t="s">
        <v>346</v>
      </c>
      <c r="G77" s="69" t="s">
        <v>383</v>
      </c>
      <c r="H77" s="39">
        <v>2</v>
      </c>
      <c r="I77" s="39" t="s">
        <v>282</v>
      </c>
      <c r="J77" s="39" t="s">
        <v>368</v>
      </c>
      <c r="K77" s="39" t="s">
        <v>325</v>
      </c>
      <c r="L77" s="180">
        <v>204.16666666666669</v>
      </c>
      <c r="M77" s="172">
        <v>245</v>
      </c>
      <c r="N77" s="242">
        <v>0.25</v>
      </c>
      <c r="O77" s="243">
        <v>153.125</v>
      </c>
      <c r="P77" s="138">
        <v>0.26661224489795921</v>
      </c>
      <c r="Q77" s="239" t="e">
        <f>INDEX(#REF!,MATCH(E77,#REF!,0),1)</f>
        <v>#REF!</v>
      </c>
      <c r="R77" s="129">
        <v>0</v>
      </c>
      <c r="S77" s="180">
        <f t="shared" si="15"/>
        <v>204.16666666666669</v>
      </c>
      <c r="T77" s="172">
        <f t="shared" si="51"/>
        <v>245</v>
      </c>
      <c r="U77" s="242">
        <v>0.25</v>
      </c>
      <c r="V77" s="243">
        <f t="shared" ref="V77" si="64">(1-U77)*S77</f>
        <v>153.125</v>
      </c>
      <c r="W77" s="138" t="e">
        <f t="shared" si="53"/>
        <v>#REF!</v>
      </c>
    </row>
    <row r="78" spans="2:23" ht="30" x14ac:dyDescent="0.2">
      <c r="B78" s="67" t="s">
        <v>259</v>
      </c>
      <c r="C78" s="71" t="s">
        <v>263</v>
      </c>
      <c r="D78" s="71"/>
      <c r="E78" s="101">
        <v>72969</v>
      </c>
      <c r="F78" s="46" t="s">
        <v>347</v>
      </c>
      <c r="G78" s="69" t="s">
        <v>384</v>
      </c>
      <c r="H78" s="39">
        <v>2</v>
      </c>
      <c r="I78" s="39" t="s">
        <v>282</v>
      </c>
      <c r="J78" s="39" t="s">
        <v>368</v>
      </c>
      <c r="K78" s="39" t="s">
        <v>325</v>
      </c>
      <c r="L78" s="180">
        <v>204.16666666666669</v>
      </c>
      <c r="M78" s="172">
        <v>245</v>
      </c>
      <c r="N78" s="242">
        <v>0.25</v>
      </c>
      <c r="O78" s="243">
        <v>153.125</v>
      </c>
      <c r="P78" s="138">
        <v>0.26661224489795921</v>
      </c>
      <c r="Q78" s="239" t="e">
        <f>INDEX(#REF!,MATCH(E78,#REF!,0),1)</f>
        <v>#REF!</v>
      </c>
      <c r="R78" s="129">
        <v>0</v>
      </c>
      <c r="S78" s="180">
        <f t="shared" si="15"/>
        <v>204.16666666666669</v>
      </c>
      <c r="T78" s="172">
        <f t="shared" si="51"/>
        <v>245</v>
      </c>
      <c r="U78" s="242">
        <v>0.25</v>
      </c>
      <c r="V78" s="243">
        <f t="shared" ref="V78" si="65">(1-U78)*S78</f>
        <v>153.125</v>
      </c>
      <c r="W78" s="138" t="e">
        <f t="shared" si="53"/>
        <v>#REF!</v>
      </c>
    </row>
    <row r="79" spans="2:23" ht="30" x14ac:dyDescent="0.2">
      <c r="B79" s="67" t="s">
        <v>259</v>
      </c>
      <c r="C79" s="71" t="s">
        <v>263</v>
      </c>
      <c r="D79" s="71"/>
      <c r="E79" s="101">
        <v>72975</v>
      </c>
      <c r="F79" s="102" t="s">
        <v>348</v>
      </c>
      <c r="G79" s="6" t="s">
        <v>385</v>
      </c>
      <c r="H79" s="39">
        <v>2</v>
      </c>
      <c r="I79" s="39" t="s">
        <v>282</v>
      </c>
      <c r="J79" s="39" t="s">
        <v>368</v>
      </c>
      <c r="K79" s="39" t="s">
        <v>325</v>
      </c>
      <c r="L79" s="180">
        <v>204.16666666666669</v>
      </c>
      <c r="M79" s="172">
        <v>245</v>
      </c>
      <c r="N79" s="242">
        <v>0.25</v>
      </c>
      <c r="O79" s="243">
        <v>153.125</v>
      </c>
      <c r="P79" s="138">
        <v>0.26661224489795921</v>
      </c>
      <c r="Q79" s="239" t="e">
        <f>INDEX(#REF!,MATCH(E79,#REF!,0),1)</f>
        <v>#REF!</v>
      </c>
      <c r="R79" s="129">
        <v>0</v>
      </c>
      <c r="S79" s="180">
        <f t="shared" si="15"/>
        <v>204.16666666666669</v>
      </c>
      <c r="T79" s="172">
        <f t="shared" si="51"/>
        <v>245</v>
      </c>
      <c r="U79" s="242">
        <v>0.25</v>
      </c>
      <c r="V79" s="243">
        <f t="shared" ref="V79" si="66">(1-U79)*S79</f>
        <v>153.125</v>
      </c>
      <c r="W79" s="138" t="e">
        <f t="shared" si="53"/>
        <v>#REF!</v>
      </c>
    </row>
    <row r="80" spans="2:23" ht="30" x14ac:dyDescent="0.2">
      <c r="B80" s="67" t="s">
        <v>259</v>
      </c>
      <c r="C80" s="71" t="s">
        <v>263</v>
      </c>
      <c r="D80" s="71"/>
      <c r="E80" s="101">
        <v>72976</v>
      </c>
      <c r="F80" s="102" t="s">
        <v>349</v>
      </c>
      <c r="G80" s="6" t="s">
        <v>386</v>
      </c>
      <c r="H80" s="39">
        <v>2</v>
      </c>
      <c r="I80" s="39" t="s">
        <v>282</v>
      </c>
      <c r="J80" s="39" t="s">
        <v>368</v>
      </c>
      <c r="K80" s="39" t="s">
        <v>325</v>
      </c>
      <c r="L80" s="180">
        <v>204.16666666666669</v>
      </c>
      <c r="M80" s="172">
        <v>245</v>
      </c>
      <c r="N80" s="242">
        <v>0.25</v>
      </c>
      <c r="O80" s="243">
        <v>153.125</v>
      </c>
      <c r="P80" s="138">
        <v>0.26661224489795921</v>
      </c>
      <c r="Q80" s="239" t="e">
        <f>INDEX(#REF!,MATCH(E80,#REF!,0),1)</f>
        <v>#REF!</v>
      </c>
      <c r="R80" s="129">
        <v>0</v>
      </c>
      <c r="S80" s="180">
        <f t="shared" si="15"/>
        <v>204.16666666666669</v>
      </c>
      <c r="T80" s="172">
        <f t="shared" si="51"/>
        <v>245</v>
      </c>
      <c r="U80" s="242">
        <v>0.25</v>
      </c>
      <c r="V80" s="243">
        <f t="shared" ref="V80" si="67">(1-U80)*S80</f>
        <v>153.125</v>
      </c>
      <c r="W80" s="138" t="e">
        <f t="shared" si="53"/>
        <v>#REF!</v>
      </c>
    </row>
    <row r="81" spans="2:23" s="80" customFormat="1" ht="20.100000000000001" customHeight="1" x14ac:dyDescent="0.3">
      <c r="B81" s="302" t="s">
        <v>301</v>
      </c>
      <c r="C81" s="302"/>
      <c r="D81" s="302"/>
      <c r="E81" s="302"/>
      <c r="F81" s="303"/>
      <c r="G81" s="306"/>
      <c r="H81" s="305"/>
      <c r="I81" s="305"/>
      <c r="J81" s="305"/>
      <c r="K81" s="305"/>
      <c r="L81" s="305"/>
      <c r="M81" s="305"/>
      <c r="N81" s="305"/>
      <c r="O81" s="305"/>
      <c r="P81" s="307"/>
      <c r="Q81" s="239" t="e">
        <f>INDEX(#REF!,MATCH(E81,#REF!,0),1)</f>
        <v>#REF!</v>
      </c>
      <c r="R81" s="305"/>
      <c r="S81" s="180">
        <f t="shared" si="15"/>
        <v>0</v>
      </c>
      <c r="T81" s="305"/>
      <c r="U81" s="305"/>
      <c r="V81" s="305"/>
      <c r="W81" s="307"/>
    </row>
    <row r="82" spans="2:23" ht="30" x14ac:dyDescent="0.2">
      <c r="B82" s="67" t="s">
        <v>259</v>
      </c>
      <c r="C82" s="71" t="s">
        <v>263</v>
      </c>
      <c r="D82" s="71"/>
      <c r="E82" s="39">
        <v>72931</v>
      </c>
      <c r="F82" s="103" t="s">
        <v>350</v>
      </c>
      <c r="G82" s="75" t="s">
        <v>370</v>
      </c>
      <c r="H82" s="39">
        <v>5</v>
      </c>
      <c r="I82" s="39" t="s">
        <v>282</v>
      </c>
      <c r="J82" s="39" t="s">
        <v>369</v>
      </c>
      <c r="K82" s="39" t="s">
        <v>325</v>
      </c>
      <c r="L82" s="180">
        <v>463.33333333333337</v>
      </c>
      <c r="M82" s="172">
        <v>556</v>
      </c>
      <c r="N82" s="242">
        <v>0.25</v>
      </c>
      <c r="O82" s="243">
        <v>347.5</v>
      </c>
      <c r="P82" s="138">
        <v>0.33488729016786561</v>
      </c>
      <c r="Q82" s="239" t="e">
        <f>INDEX(#REF!,MATCH(E82,#REF!,0),1)</f>
        <v>#REF!</v>
      </c>
      <c r="R82" s="129">
        <v>0</v>
      </c>
      <c r="S82" s="180">
        <f t="shared" ref="S82:S94" si="68">L82*R82+L82</f>
        <v>463.33333333333337</v>
      </c>
      <c r="T82" s="172">
        <f t="shared" ref="T82:T94" si="69">S82*1.2</f>
        <v>556</v>
      </c>
      <c r="U82" s="242">
        <v>0.25</v>
      </c>
      <c r="V82" s="243">
        <f t="shared" ref="V82:V94" si="70">(1-U82)*S82</f>
        <v>347.5</v>
      </c>
      <c r="W82" s="138" t="e">
        <f t="shared" ref="W82:W94" si="71">(V82-Q82)/V82</f>
        <v>#REF!</v>
      </c>
    </row>
    <row r="83" spans="2:23" ht="30" x14ac:dyDescent="0.2">
      <c r="B83" s="67" t="s">
        <v>259</v>
      </c>
      <c r="C83" s="71" t="s">
        <v>263</v>
      </c>
      <c r="D83" s="71"/>
      <c r="E83" s="39">
        <v>72937</v>
      </c>
      <c r="F83" s="103" t="s">
        <v>351</v>
      </c>
      <c r="G83" s="75" t="s">
        <v>371</v>
      </c>
      <c r="H83" s="39">
        <v>5</v>
      </c>
      <c r="I83" s="39" t="s">
        <v>282</v>
      </c>
      <c r="J83" s="39" t="s">
        <v>369</v>
      </c>
      <c r="K83" s="39" t="s">
        <v>325</v>
      </c>
      <c r="L83" s="180">
        <v>556.66666666666674</v>
      </c>
      <c r="M83" s="172">
        <v>668.00000000000011</v>
      </c>
      <c r="N83" s="242">
        <v>0.25</v>
      </c>
      <c r="O83" s="243">
        <v>417.50000000000006</v>
      </c>
      <c r="P83" s="138">
        <v>0.30668263473053908</v>
      </c>
      <c r="Q83" s="239" t="e">
        <f>INDEX(#REF!,MATCH(E83,#REF!,0),1)</f>
        <v>#REF!</v>
      </c>
      <c r="R83" s="129">
        <v>0</v>
      </c>
      <c r="S83" s="180">
        <f t="shared" si="68"/>
        <v>556.66666666666674</v>
      </c>
      <c r="T83" s="172">
        <f t="shared" si="69"/>
        <v>668.00000000000011</v>
      </c>
      <c r="U83" s="242">
        <v>0.25</v>
      </c>
      <c r="V83" s="243">
        <f t="shared" si="70"/>
        <v>417.50000000000006</v>
      </c>
      <c r="W83" s="138" t="e">
        <f t="shared" si="71"/>
        <v>#REF!</v>
      </c>
    </row>
    <row r="84" spans="2:23" ht="30" x14ac:dyDescent="0.2">
      <c r="B84" s="67" t="s">
        <v>259</v>
      </c>
      <c r="C84" s="71" t="s">
        <v>263</v>
      </c>
      <c r="D84" s="71"/>
      <c r="E84" s="39">
        <v>72932</v>
      </c>
      <c r="F84" s="103" t="s">
        <v>352</v>
      </c>
      <c r="G84" s="75" t="s">
        <v>387</v>
      </c>
      <c r="H84" s="39">
        <v>5</v>
      </c>
      <c r="I84" s="39" t="s">
        <v>282</v>
      </c>
      <c r="J84" s="39" t="s">
        <v>369</v>
      </c>
      <c r="K84" s="39" t="s">
        <v>325</v>
      </c>
      <c r="L84" s="180">
        <v>463.33333333333337</v>
      </c>
      <c r="M84" s="172">
        <v>556</v>
      </c>
      <c r="N84" s="242">
        <v>0.25</v>
      </c>
      <c r="O84" s="243">
        <v>347.5</v>
      </c>
      <c r="P84" s="138">
        <v>0.31090647482014389</v>
      </c>
      <c r="Q84" s="239" t="e">
        <f>INDEX(#REF!,MATCH(E84,#REF!,0),1)</f>
        <v>#REF!</v>
      </c>
      <c r="R84" s="129">
        <v>0</v>
      </c>
      <c r="S84" s="180">
        <f t="shared" si="68"/>
        <v>463.33333333333337</v>
      </c>
      <c r="T84" s="172">
        <f t="shared" si="69"/>
        <v>556</v>
      </c>
      <c r="U84" s="242">
        <v>0.25</v>
      </c>
      <c r="V84" s="243">
        <f t="shared" si="70"/>
        <v>347.5</v>
      </c>
      <c r="W84" s="138" t="e">
        <f t="shared" si="71"/>
        <v>#REF!</v>
      </c>
    </row>
    <row r="85" spans="2:23" ht="30" x14ac:dyDescent="0.2">
      <c r="B85" s="67" t="s">
        <v>259</v>
      </c>
      <c r="C85" s="71" t="s">
        <v>263</v>
      </c>
      <c r="D85" s="71"/>
      <c r="E85" s="39">
        <v>72938</v>
      </c>
      <c r="F85" s="103" t="s">
        <v>353</v>
      </c>
      <c r="G85" s="75" t="s">
        <v>388</v>
      </c>
      <c r="H85" s="39">
        <v>5</v>
      </c>
      <c r="I85" s="39" t="s">
        <v>282</v>
      </c>
      <c r="J85" s="39" t="s">
        <v>369</v>
      </c>
      <c r="K85" s="39" t="s">
        <v>325</v>
      </c>
      <c r="L85" s="180">
        <v>463.33333333333337</v>
      </c>
      <c r="M85" s="172">
        <v>556</v>
      </c>
      <c r="N85" s="242">
        <v>0.25</v>
      </c>
      <c r="O85" s="243">
        <v>347.5</v>
      </c>
      <c r="P85" s="138">
        <v>0.31090647482014389</v>
      </c>
      <c r="Q85" s="239" t="e">
        <f>INDEX(#REF!,MATCH(E85,#REF!,0),1)</f>
        <v>#REF!</v>
      </c>
      <c r="R85" s="129">
        <v>0</v>
      </c>
      <c r="S85" s="180">
        <f t="shared" si="68"/>
        <v>463.33333333333337</v>
      </c>
      <c r="T85" s="172">
        <f t="shared" si="69"/>
        <v>556</v>
      </c>
      <c r="U85" s="242">
        <v>0.25</v>
      </c>
      <c r="V85" s="243">
        <f t="shared" si="70"/>
        <v>347.5</v>
      </c>
      <c r="W85" s="138" t="e">
        <f t="shared" si="71"/>
        <v>#REF!</v>
      </c>
    </row>
    <row r="86" spans="2:23" ht="30" x14ac:dyDescent="0.2">
      <c r="B86" s="67" t="s">
        <v>259</v>
      </c>
      <c r="C86" s="71" t="s">
        <v>263</v>
      </c>
      <c r="D86" s="71"/>
      <c r="E86" s="39">
        <v>72939</v>
      </c>
      <c r="F86" s="103" t="s">
        <v>354</v>
      </c>
      <c r="G86" s="75" t="s">
        <v>389</v>
      </c>
      <c r="H86" s="39">
        <v>5</v>
      </c>
      <c r="I86" s="39" t="s">
        <v>282</v>
      </c>
      <c r="J86" s="39" t="s">
        <v>369</v>
      </c>
      <c r="K86" s="39" t="s">
        <v>325</v>
      </c>
      <c r="L86" s="180">
        <v>463.33333333333337</v>
      </c>
      <c r="M86" s="172">
        <v>556</v>
      </c>
      <c r="N86" s="242">
        <v>0.25</v>
      </c>
      <c r="O86" s="243">
        <v>347.5</v>
      </c>
      <c r="P86" s="138">
        <v>0.27253717026378893</v>
      </c>
      <c r="Q86" s="239" t="e">
        <f>INDEX(#REF!,MATCH(E86,#REF!,0),1)</f>
        <v>#REF!</v>
      </c>
      <c r="R86" s="129">
        <v>0</v>
      </c>
      <c r="S86" s="180">
        <f t="shared" si="68"/>
        <v>463.33333333333337</v>
      </c>
      <c r="T86" s="172">
        <f t="shared" si="69"/>
        <v>556</v>
      </c>
      <c r="U86" s="242">
        <v>0.25</v>
      </c>
      <c r="V86" s="243">
        <f t="shared" si="70"/>
        <v>347.5</v>
      </c>
      <c r="W86" s="138" t="e">
        <f t="shared" si="71"/>
        <v>#REF!</v>
      </c>
    </row>
    <row r="87" spans="2:23" ht="30" x14ac:dyDescent="0.2">
      <c r="B87" s="67" t="s">
        <v>259</v>
      </c>
      <c r="C87" s="71" t="s">
        <v>263</v>
      </c>
      <c r="D87" s="71"/>
      <c r="E87" s="39">
        <v>72951</v>
      </c>
      <c r="F87" s="103" t="s">
        <v>355</v>
      </c>
      <c r="G87" s="75" t="s">
        <v>390</v>
      </c>
      <c r="H87" s="39">
        <v>5</v>
      </c>
      <c r="I87" s="39" t="s">
        <v>282</v>
      </c>
      <c r="J87" s="39" t="s">
        <v>369</v>
      </c>
      <c r="K87" s="39" t="s">
        <v>325</v>
      </c>
      <c r="L87" s="180">
        <v>463.33333333333337</v>
      </c>
      <c r="M87" s="172">
        <v>556</v>
      </c>
      <c r="N87" s="242">
        <v>0.25</v>
      </c>
      <c r="O87" s="243">
        <v>347.5</v>
      </c>
      <c r="P87" s="138">
        <v>0.27253717026378893</v>
      </c>
      <c r="Q87" s="239" t="e">
        <f>INDEX(#REF!,MATCH(E87,#REF!,0),1)</f>
        <v>#REF!</v>
      </c>
      <c r="R87" s="129">
        <v>0</v>
      </c>
      <c r="S87" s="180">
        <f t="shared" si="68"/>
        <v>463.33333333333337</v>
      </c>
      <c r="T87" s="172">
        <f t="shared" si="69"/>
        <v>556</v>
      </c>
      <c r="U87" s="242">
        <v>0.25</v>
      </c>
      <c r="V87" s="243">
        <f t="shared" si="70"/>
        <v>347.5</v>
      </c>
      <c r="W87" s="138" t="e">
        <f t="shared" si="71"/>
        <v>#REF!</v>
      </c>
    </row>
    <row r="88" spans="2:23" ht="30" x14ac:dyDescent="0.2">
      <c r="B88" s="67" t="s">
        <v>259</v>
      </c>
      <c r="C88" s="71" t="s">
        <v>263</v>
      </c>
      <c r="D88" s="71"/>
      <c r="E88" s="39">
        <v>72933</v>
      </c>
      <c r="F88" s="103" t="s">
        <v>356</v>
      </c>
      <c r="G88" s="75" t="s">
        <v>391</v>
      </c>
      <c r="H88" s="39">
        <v>5</v>
      </c>
      <c r="I88" s="39" t="s">
        <v>282</v>
      </c>
      <c r="J88" s="39" t="s">
        <v>369</v>
      </c>
      <c r="K88" s="39" t="s">
        <v>325</v>
      </c>
      <c r="L88" s="180">
        <v>463.33333333333337</v>
      </c>
      <c r="M88" s="172">
        <v>556</v>
      </c>
      <c r="N88" s="242">
        <v>0.25</v>
      </c>
      <c r="O88" s="243">
        <v>347.5</v>
      </c>
      <c r="P88" s="138">
        <v>0.27253717026378893</v>
      </c>
      <c r="Q88" s="239" t="e">
        <f>INDEX(#REF!,MATCH(E88,#REF!,0),1)</f>
        <v>#REF!</v>
      </c>
      <c r="R88" s="129">
        <v>0</v>
      </c>
      <c r="S88" s="180">
        <f t="shared" si="68"/>
        <v>463.33333333333337</v>
      </c>
      <c r="T88" s="172">
        <f t="shared" si="69"/>
        <v>556</v>
      </c>
      <c r="U88" s="242">
        <v>0.25</v>
      </c>
      <c r="V88" s="243">
        <f t="shared" si="70"/>
        <v>347.5</v>
      </c>
      <c r="W88" s="138" t="e">
        <f t="shared" si="71"/>
        <v>#REF!</v>
      </c>
    </row>
    <row r="89" spans="2:23" ht="30" x14ac:dyDescent="0.2">
      <c r="B89" s="67" t="s">
        <v>259</v>
      </c>
      <c r="C89" s="71" t="s">
        <v>263</v>
      </c>
      <c r="D89" s="71"/>
      <c r="E89" s="39">
        <v>72952</v>
      </c>
      <c r="F89" s="103" t="s">
        <v>357</v>
      </c>
      <c r="G89" s="75" t="s">
        <v>392</v>
      </c>
      <c r="H89" s="39">
        <v>5</v>
      </c>
      <c r="I89" s="39" t="s">
        <v>282</v>
      </c>
      <c r="J89" s="39" t="s">
        <v>369</v>
      </c>
      <c r="K89" s="39" t="s">
        <v>325</v>
      </c>
      <c r="L89" s="180">
        <v>463.33333333333337</v>
      </c>
      <c r="M89" s="172">
        <v>556</v>
      </c>
      <c r="N89" s="242">
        <v>0.25</v>
      </c>
      <c r="O89" s="243">
        <v>347.5</v>
      </c>
      <c r="P89" s="138">
        <v>0.23896402877697848</v>
      </c>
      <c r="Q89" s="239" t="e">
        <f>INDEX(#REF!,MATCH(E89,#REF!,0),1)</f>
        <v>#REF!</v>
      </c>
      <c r="R89" s="129">
        <v>0</v>
      </c>
      <c r="S89" s="180">
        <f t="shared" si="68"/>
        <v>463.33333333333337</v>
      </c>
      <c r="T89" s="172">
        <f t="shared" si="69"/>
        <v>556</v>
      </c>
      <c r="U89" s="242">
        <v>0.25</v>
      </c>
      <c r="V89" s="243">
        <f t="shared" si="70"/>
        <v>347.5</v>
      </c>
      <c r="W89" s="138" t="e">
        <f t="shared" si="71"/>
        <v>#REF!</v>
      </c>
    </row>
    <row r="90" spans="2:23" ht="30" x14ac:dyDescent="0.2">
      <c r="B90" s="67" t="s">
        <v>259</v>
      </c>
      <c r="C90" s="71" t="s">
        <v>263</v>
      </c>
      <c r="D90" s="71"/>
      <c r="E90" s="39">
        <v>72953</v>
      </c>
      <c r="F90" s="103" t="s">
        <v>358</v>
      </c>
      <c r="G90" s="75" t="s">
        <v>393</v>
      </c>
      <c r="H90" s="39">
        <v>5</v>
      </c>
      <c r="I90" s="39" t="s">
        <v>282</v>
      </c>
      <c r="J90" s="39" t="s">
        <v>369</v>
      </c>
      <c r="K90" s="39" t="s">
        <v>325</v>
      </c>
      <c r="L90" s="180">
        <v>463.33333333333337</v>
      </c>
      <c r="M90" s="172">
        <v>556</v>
      </c>
      <c r="N90" s="242">
        <v>0.25</v>
      </c>
      <c r="O90" s="243">
        <v>347.5</v>
      </c>
      <c r="P90" s="138">
        <v>0.27253717026378893</v>
      </c>
      <c r="Q90" s="239" t="e">
        <f>INDEX(#REF!,MATCH(E90,#REF!,0),1)</f>
        <v>#REF!</v>
      </c>
      <c r="R90" s="129">
        <v>0</v>
      </c>
      <c r="S90" s="180">
        <f t="shared" si="68"/>
        <v>463.33333333333337</v>
      </c>
      <c r="T90" s="172">
        <f t="shared" si="69"/>
        <v>556</v>
      </c>
      <c r="U90" s="242">
        <v>0.25</v>
      </c>
      <c r="V90" s="243">
        <f t="shared" si="70"/>
        <v>347.5</v>
      </c>
      <c r="W90" s="138" t="e">
        <f t="shared" si="71"/>
        <v>#REF!</v>
      </c>
    </row>
    <row r="91" spans="2:23" ht="30" x14ac:dyDescent="0.2">
      <c r="B91" s="67" t="s">
        <v>259</v>
      </c>
      <c r="C91" s="71" t="s">
        <v>263</v>
      </c>
      <c r="D91" s="71"/>
      <c r="E91" s="39">
        <v>72954</v>
      </c>
      <c r="F91" s="103" t="s">
        <v>359</v>
      </c>
      <c r="G91" s="75" t="s">
        <v>394</v>
      </c>
      <c r="H91" s="39">
        <v>5</v>
      </c>
      <c r="I91" s="39" t="s">
        <v>282</v>
      </c>
      <c r="J91" s="39" t="s">
        <v>369</v>
      </c>
      <c r="K91" s="39" t="s">
        <v>325</v>
      </c>
      <c r="L91" s="180">
        <v>556.66666666666674</v>
      </c>
      <c r="M91" s="172">
        <v>668.00000000000011</v>
      </c>
      <c r="N91" s="242">
        <v>0.25</v>
      </c>
      <c r="O91" s="243">
        <v>417.50000000000006</v>
      </c>
      <c r="P91" s="138">
        <v>0.36656287425149714</v>
      </c>
      <c r="Q91" s="239" t="e">
        <f>INDEX(#REF!,MATCH(E91,#REF!,0),1)</f>
        <v>#REF!</v>
      </c>
      <c r="R91" s="129">
        <v>0</v>
      </c>
      <c r="S91" s="180">
        <f t="shared" si="68"/>
        <v>556.66666666666674</v>
      </c>
      <c r="T91" s="172">
        <f t="shared" si="69"/>
        <v>668.00000000000011</v>
      </c>
      <c r="U91" s="242">
        <v>0.25</v>
      </c>
      <c r="V91" s="243">
        <f t="shared" si="70"/>
        <v>417.50000000000006</v>
      </c>
      <c r="W91" s="138" t="e">
        <f t="shared" si="71"/>
        <v>#REF!</v>
      </c>
    </row>
    <row r="92" spans="2:23" ht="30" x14ac:dyDescent="0.2">
      <c r="B92" s="67" t="s">
        <v>259</v>
      </c>
      <c r="C92" s="71" t="s">
        <v>263</v>
      </c>
      <c r="D92" s="71"/>
      <c r="E92" s="39">
        <v>72934</v>
      </c>
      <c r="F92" s="103" t="s">
        <v>360</v>
      </c>
      <c r="G92" s="75" t="s">
        <v>395</v>
      </c>
      <c r="H92" s="39">
        <v>5</v>
      </c>
      <c r="I92" s="39" t="s">
        <v>282</v>
      </c>
      <c r="J92" s="39" t="s">
        <v>369</v>
      </c>
      <c r="K92" s="39" t="s">
        <v>325</v>
      </c>
      <c r="L92" s="180">
        <v>615</v>
      </c>
      <c r="M92" s="172">
        <v>738</v>
      </c>
      <c r="N92" s="242">
        <v>0.25</v>
      </c>
      <c r="O92" s="243">
        <v>461.25</v>
      </c>
      <c r="P92" s="138">
        <v>0.26404336043360438</v>
      </c>
      <c r="Q92" s="239" t="e">
        <f>INDEX(#REF!,MATCH(E92,#REF!,0),1)</f>
        <v>#REF!</v>
      </c>
      <c r="R92" s="129">
        <v>0</v>
      </c>
      <c r="S92" s="180">
        <f t="shared" si="68"/>
        <v>615</v>
      </c>
      <c r="T92" s="172">
        <f t="shared" si="69"/>
        <v>738</v>
      </c>
      <c r="U92" s="242">
        <v>0.25</v>
      </c>
      <c r="V92" s="243">
        <f t="shared" si="70"/>
        <v>461.25</v>
      </c>
      <c r="W92" s="138" t="e">
        <f t="shared" si="71"/>
        <v>#REF!</v>
      </c>
    </row>
    <row r="93" spans="2:23" ht="30" x14ac:dyDescent="0.2">
      <c r="B93" s="67" t="s">
        <v>259</v>
      </c>
      <c r="C93" s="71" t="s">
        <v>263</v>
      </c>
      <c r="D93" s="71"/>
      <c r="E93" s="39">
        <v>72935</v>
      </c>
      <c r="F93" s="103" t="s">
        <v>361</v>
      </c>
      <c r="G93" s="75" t="s">
        <v>396</v>
      </c>
      <c r="H93" s="39">
        <v>5</v>
      </c>
      <c r="I93" s="39" t="s">
        <v>282</v>
      </c>
      <c r="J93" s="39" t="s">
        <v>369</v>
      </c>
      <c r="K93" s="39" t="s">
        <v>325</v>
      </c>
      <c r="L93" s="180">
        <v>615</v>
      </c>
      <c r="M93" s="172">
        <v>738</v>
      </c>
      <c r="N93" s="242">
        <v>0.25</v>
      </c>
      <c r="O93" s="243">
        <v>461.25</v>
      </c>
      <c r="P93" s="138">
        <v>0.26404336043360438</v>
      </c>
      <c r="Q93" s="239" t="e">
        <f>INDEX(#REF!,MATCH(E93,#REF!,0),1)</f>
        <v>#REF!</v>
      </c>
      <c r="R93" s="129">
        <v>0</v>
      </c>
      <c r="S93" s="180">
        <f t="shared" si="68"/>
        <v>615</v>
      </c>
      <c r="T93" s="172">
        <f t="shared" si="69"/>
        <v>738</v>
      </c>
      <c r="U93" s="242">
        <v>0.25</v>
      </c>
      <c r="V93" s="243">
        <f t="shared" si="70"/>
        <v>461.25</v>
      </c>
      <c r="W93" s="138" t="e">
        <f t="shared" si="71"/>
        <v>#REF!</v>
      </c>
    </row>
    <row r="94" spans="2:23" ht="30" x14ac:dyDescent="0.2">
      <c r="B94" s="67" t="s">
        <v>259</v>
      </c>
      <c r="C94" s="71" t="s">
        <v>263</v>
      </c>
      <c r="D94" s="71"/>
      <c r="E94" s="39">
        <v>72936</v>
      </c>
      <c r="F94" s="103" t="s">
        <v>362</v>
      </c>
      <c r="G94" s="75" t="s">
        <v>397</v>
      </c>
      <c r="H94" s="39">
        <v>5</v>
      </c>
      <c r="I94" s="39" t="s">
        <v>282</v>
      </c>
      <c r="J94" s="39" t="s">
        <v>369</v>
      </c>
      <c r="K94" s="39" t="s">
        <v>325</v>
      </c>
      <c r="L94" s="180">
        <v>615</v>
      </c>
      <c r="M94" s="172">
        <v>738</v>
      </c>
      <c r="N94" s="242">
        <v>0.25</v>
      </c>
      <c r="O94" s="243">
        <v>461.25</v>
      </c>
      <c r="P94" s="138">
        <v>0.26404336043360438</v>
      </c>
      <c r="Q94" s="239" t="e">
        <f>INDEX(#REF!,MATCH(E94,#REF!,0),1)</f>
        <v>#REF!</v>
      </c>
      <c r="R94" s="129">
        <v>0</v>
      </c>
      <c r="S94" s="180">
        <f t="shared" si="68"/>
        <v>615</v>
      </c>
      <c r="T94" s="172">
        <f t="shared" si="69"/>
        <v>738</v>
      </c>
      <c r="U94" s="242">
        <v>0.25</v>
      </c>
      <c r="V94" s="243">
        <f t="shared" si="70"/>
        <v>461.25</v>
      </c>
      <c r="W94" s="138" t="e">
        <f t="shared" si="71"/>
        <v>#REF!</v>
      </c>
    </row>
    <row r="95" spans="2:23" ht="27.75" thickBot="1" x14ac:dyDescent="0.4">
      <c r="B95" s="119" t="s">
        <v>472</v>
      </c>
      <c r="E95" s="51"/>
      <c r="F95" s="14"/>
      <c r="G95" s="52"/>
      <c r="I95" s="2"/>
      <c r="J95" s="2"/>
      <c r="K95" s="2"/>
    </row>
    <row r="96" spans="2:23" ht="20.25" x14ac:dyDescent="0.3">
      <c r="B96" s="86" t="s">
        <v>261</v>
      </c>
      <c r="C96" s="87" t="s">
        <v>265</v>
      </c>
      <c r="D96" s="87"/>
      <c r="E96" s="88"/>
      <c r="F96" s="89"/>
      <c r="G96" s="89"/>
      <c r="H96" s="90"/>
      <c r="I96" s="90"/>
      <c r="J96" s="90"/>
      <c r="K96" s="90"/>
    </row>
    <row r="97" spans="2:7" ht="19.350000000000001" customHeight="1" x14ac:dyDescent="0.3">
      <c r="B97" s="60" t="s">
        <v>262</v>
      </c>
      <c r="C97" s="61" t="s">
        <v>266</v>
      </c>
      <c r="D97" s="61"/>
      <c r="E97" s="13"/>
      <c r="F97" s="7"/>
      <c r="G97" s="7"/>
    </row>
    <row r="98" spans="2:7" ht="18.75" x14ac:dyDescent="0.3">
      <c r="B98" s="60" t="s">
        <v>259</v>
      </c>
      <c r="C98" s="61" t="s">
        <v>267</v>
      </c>
      <c r="D98" s="61"/>
    </row>
    <row r="99" spans="2:7" ht="18.75" x14ac:dyDescent="0.3">
      <c r="B99" s="62" t="s">
        <v>263</v>
      </c>
      <c r="C99" s="61" t="s">
        <v>320</v>
      </c>
      <c r="D99" s="61"/>
      <c r="F99" s="9"/>
      <c r="G99" s="8"/>
    </row>
    <row r="101" spans="2:7" ht="15.75" x14ac:dyDescent="0.25">
      <c r="E101" s="13"/>
      <c r="F101" s="14"/>
      <c r="G101" s="14"/>
    </row>
    <row r="102" spans="2:7" ht="19.149999999999999" customHeight="1" x14ac:dyDescent="0.25">
      <c r="E102" s="13"/>
      <c r="F102" s="7"/>
      <c r="G102" s="7"/>
    </row>
    <row r="104" spans="2:7" ht="18.75" x14ac:dyDescent="0.3">
      <c r="F104" s="9"/>
      <c r="G104" s="8"/>
    </row>
  </sheetData>
  <autoFilter ref="B4:P4"/>
  <mergeCells count="2">
    <mergeCell ref="E3:H3"/>
    <mergeCell ref="B2:E2"/>
  </mergeCells>
  <phoneticPr fontId="88" type="noConversion"/>
  <conditionalFormatting sqref="P6:P14 P17:P22 P24:P25 P27 P66:P80 P82:P94 P53:P55 P58:P64 P40:P48 P30:P37">
    <cfRule type="cellIs" dxfId="30" priority="24" operator="lessThan">
      <formula>0.2</formula>
    </cfRule>
  </conditionalFormatting>
  <conditionalFormatting sqref="P57:P58">
    <cfRule type="cellIs" dxfId="29" priority="23" operator="lessThan">
      <formula>0.2</formula>
    </cfRule>
  </conditionalFormatting>
  <conditionalFormatting sqref="P50">
    <cfRule type="cellIs" dxfId="28" priority="22" operator="lessThan">
      <formula>0.2</formula>
    </cfRule>
  </conditionalFormatting>
  <conditionalFormatting sqref="P51">
    <cfRule type="cellIs" dxfId="27" priority="21" operator="lessThan">
      <formula>0.2</formula>
    </cfRule>
  </conditionalFormatting>
  <conditionalFormatting sqref="W6:W14 W17:W22 W24:W25 W27 W66:W80 W82:W94 W53:W55 W58:W64 W40:W48 W30:W37">
    <cfRule type="cellIs" dxfId="26" priority="12" operator="lessThan">
      <formula>0.2</formula>
    </cfRule>
  </conditionalFormatting>
  <conditionalFormatting sqref="W57:W58">
    <cfRule type="cellIs" dxfId="25" priority="11" operator="lessThan">
      <formula>0.2</formula>
    </cfRule>
  </conditionalFormatting>
  <conditionalFormatting sqref="W50">
    <cfRule type="cellIs" dxfId="24" priority="10" operator="lessThan">
      <formula>0.2</formula>
    </cfRule>
  </conditionalFormatting>
  <conditionalFormatting sqref="W51">
    <cfRule type="cellIs" dxfId="23" priority="9" operator="lessThan">
      <formula>0.2</formula>
    </cfRule>
  </conditionalFormatting>
  <conditionalFormatting sqref="R6:R13">
    <cfRule type="cellIs" dxfId="22" priority="7" operator="greaterThan">
      <formula>0.15</formula>
    </cfRule>
  </conditionalFormatting>
  <conditionalFormatting sqref="X44">
    <cfRule type="cellIs" dxfId="21" priority="5" operator="lessThan">
      <formula>-0.02</formula>
    </cfRule>
    <cfRule type="cellIs" dxfId="20" priority="6" operator="greaterThan">
      <formula>0.0199</formula>
    </cfRule>
  </conditionalFormatting>
  <conditionalFormatting sqref="X32">
    <cfRule type="cellIs" dxfId="19" priority="3" operator="lessThan">
      <formula>-0.02</formula>
    </cfRule>
    <cfRule type="cellIs" dxfId="18" priority="4" operator="greaterThan">
      <formula>0.0199</formula>
    </cfRule>
  </conditionalFormatting>
  <conditionalFormatting sqref="X40">
    <cfRule type="cellIs" dxfId="17" priority="1" operator="lessThan">
      <formula>-0.02</formula>
    </cfRule>
    <cfRule type="cellIs" dxfId="16" priority="2" operator="greaterThan">
      <formula>0.0199</formula>
    </cfRule>
  </conditionalFormatting>
  <pageMargins left="0.7" right="0.7" top="0.75" bottom="0.75" header="0.3" footer="0.3"/>
  <pageSetup paperSize="9" scale="43" orientation="portrait" r:id="rId1"/>
  <rowBreaks count="1" manualBreakCount="1">
    <brk id="71" max="22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A40"/>
  <sheetViews>
    <sheetView showOutlineSymbols="0" zoomScale="50" zoomScaleNormal="50" zoomScaleSheetLayoutView="70" workbookViewId="0">
      <pane ySplit="5" topLeftCell="A6" activePane="bottomLeft" state="frozen"/>
      <selection activeCell="G5" sqref="G5"/>
      <selection pane="bottomLeft" activeCell="X10" sqref="X10:X12"/>
    </sheetView>
  </sheetViews>
  <sheetFormatPr defaultColWidth="7.7109375" defaultRowHeight="15.75" outlineLevelRow="1" outlineLevelCol="4" x14ac:dyDescent="0.25"/>
  <cols>
    <col min="1" max="1" width="3.42578125" style="1" customWidth="1"/>
    <col min="2" max="2" width="12.140625" style="1" hidden="1" customWidth="1" outlineLevel="3"/>
    <col min="3" max="3" width="10.28515625" style="1" hidden="1" customWidth="1" outlineLevel="3"/>
    <col min="4" max="4" width="4.28515625" style="1" hidden="1" customWidth="1" outlineLevel="3"/>
    <col min="5" max="5" width="12.28515625" style="51" customWidth="1" outlineLevel="2" collapsed="1"/>
    <col min="6" max="6" width="23" style="14" customWidth="1"/>
    <col min="7" max="7" width="94.42578125" style="52" customWidth="1" outlineLevel="3"/>
    <col min="8" max="8" width="8.5703125" style="1" hidden="1" customWidth="1" outlineLevel="4"/>
    <col min="9" max="9" width="9.42578125" style="1" hidden="1" customWidth="1" outlineLevel="4"/>
    <col min="10" max="10" width="11.5703125" style="1" hidden="1" customWidth="1" outlineLevel="4"/>
    <col min="11" max="11" width="10.85546875" style="1" bestFit="1" customWidth="1" outlineLevel="4"/>
    <col min="12" max="12" width="14.28515625" style="2" bestFit="1" customWidth="1"/>
    <col min="13" max="13" width="14.85546875" style="2" customWidth="1"/>
    <col min="14" max="14" width="11.42578125" style="2" customWidth="1"/>
    <col min="15" max="15" width="13.5703125" style="2" bestFit="1" customWidth="1"/>
    <col min="16" max="16" width="10.42578125" style="2" bestFit="1" customWidth="1"/>
    <col min="17" max="17" width="9.85546875" style="124" bestFit="1" customWidth="1"/>
    <col min="18" max="18" width="12.28515625" style="125" bestFit="1" customWidth="1"/>
    <col min="19" max="19" width="14.28515625" style="2" bestFit="1" customWidth="1"/>
    <col min="20" max="20" width="14.85546875" style="2" customWidth="1"/>
    <col min="21" max="21" width="11.42578125" style="2" customWidth="1"/>
    <col min="22" max="22" width="13.5703125" style="2" bestFit="1" customWidth="1"/>
    <col min="23" max="23" width="10.42578125" style="2" bestFit="1" customWidth="1"/>
    <col min="24" max="24" width="4.5703125" style="1" bestFit="1" customWidth="1"/>
    <col min="25" max="25" width="18.85546875" style="1" customWidth="1"/>
    <col min="26" max="16384" width="7.7109375" style="1"/>
  </cols>
  <sheetData>
    <row r="1" spans="2:27" customFormat="1" ht="26.45" customHeight="1" x14ac:dyDescent="0.2">
      <c r="B1" s="104"/>
      <c r="C1" s="104"/>
      <c r="D1" s="104"/>
      <c r="E1" s="236"/>
      <c r="F1" s="50"/>
      <c r="G1" s="66"/>
      <c r="H1" s="66"/>
      <c r="I1" s="66"/>
      <c r="J1" s="66"/>
      <c r="K1" s="236" t="s">
        <v>468</v>
      </c>
      <c r="L1" s="126"/>
      <c r="M1" s="126"/>
      <c r="N1" s="126"/>
      <c r="O1" s="126"/>
      <c r="P1" s="126"/>
      <c r="Q1" s="199"/>
      <c r="R1" s="127"/>
      <c r="S1" s="126"/>
      <c r="T1" s="126"/>
      <c r="U1" s="126"/>
      <c r="V1" s="126"/>
      <c r="W1" s="126"/>
    </row>
    <row r="2" spans="2:27" customFormat="1" ht="23.45" customHeight="1" x14ac:dyDescent="0.3">
      <c r="B2" s="1"/>
      <c r="C2" s="311"/>
      <c r="D2" s="311"/>
      <c r="E2" s="1094" t="s">
        <v>712</v>
      </c>
      <c r="F2" s="1094"/>
      <c r="G2" s="312" t="s">
        <v>334</v>
      </c>
      <c r="H2" s="18"/>
      <c r="I2" s="18"/>
      <c r="J2" s="18"/>
      <c r="K2" s="18"/>
      <c r="L2" s="126"/>
      <c r="M2" s="126"/>
      <c r="N2" s="126"/>
      <c r="O2" s="126"/>
      <c r="P2" s="126"/>
      <c r="Q2" s="200"/>
      <c r="R2" s="127"/>
      <c r="S2" s="126"/>
      <c r="T2" s="126"/>
      <c r="U2" s="126"/>
      <c r="V2" s="126"/>
      <c r="W2" s="126"/>
    </row>
    <row r="3" spans="2:27" s="316" customFormat="1" ht="20.25" x14ac:dyDescent="0.2">
      <c r="B3" s="313"/>
      <c r="C3" s="313"/>
      <c r="D3" s="313"/>
      <c r="E3" s="313"/>
      <c r="F3" s="313"/>
      <c r="G3" s="313"/>
      <c r="H3" s="313"/>
      <c r="I3" s="313"/>
      <c r="J3" s="313"/>
      <c r="K3" s="313"/>
      <c r="L3" s="315"/>
      <c r="M3" s="315"/>
      <c r="N3" s="315"/>
      <c r="O3" s="315"/>
      <c r="P3" s="315"/>
      <c r="Q3" s="200"/>
      <c r="R3" s="314"/>
      <c r="S3" s="315"/>
      <c r="T3" s="315"/>
      <c r="U3" s="315"/>
      <c r="V3" s="315"/>
      <c r="W3" s="315"/>
    </row>
    <row r="4" spans="2:27" s="3" customFormat="1" ht="16.5" outlineLevel="1" thickBot="1" x14ac:dyDescent="0.25">
      <c r="E4" s="317"/>
      <c r="F4" s="317"/>
      <c r="G4" s="318"/>
      <c r="H4" s="319"/>
      <c r="I4" s="319"/>
      <c r="J4" s="319"/>
      <c r="K4" s="319"/>
      <c r="L4" s="321"/>
      <c r="M4" s="321"/>
      <c r="N4" s="321"/>
      <c r="O4" s="321"/>
      <c r="P4" s="321"/>
      <c r="Q4" s="320"/>
      <c r="R4" s="322"/>
      <c r="S4" s="321"/>
      <c r="T4" s="321"/>
      <c r="U4" s="321"/>
      <c r="V4" s="321"/>
      <c r="W4" s="321"/>
    </row>
    <row r="5" spans="2:27" s="3" customFormat="1" ht="93.75" thickBot="1" x14ac:dyDescent="0.25">
      <c r="B5" s="323" t="s">
        <v>256</v>
      </c>
      <c r="C5" s="155" t="s">
        <v>257</v>
      </c>
      <c r="D5" s="156" t="s">
        <v>258</v>
      </c>
      <c r="E5" s="157" t="s">
        <v>106</v>
      </c>
      <c r="F5" s="158" t="s">
        <v>0</v>
      </c>
      <c r="G5" s="158" t="s">
        <v>1</v>
      </c>
      <c r="H5" s="159" t="s">
        <v>400</v>
      </c>
      <c r="I5" s="159" t="s">
        <v>321</v>
      </c>
      <c r="J5" s="159" t="s">
        <v>322</v>
      </c>
      <c r="K5" s="159" t="s">
        <v>323</v>
      </c>
      <c r="L5" s="325" t="s">
        <v>714</v>
      </c>
      <c r="M5" s="325" t="s">
        <v>715</v>
      </c>
      <c r="N5" s="326" t="s">
        <v>509</v>
      </c>
      <c r="O5" s="327" t="s">
        <v>510</v>
      </c>
      <c r="P5" s="164" t="s">
        <v>716</v>
      </c>
      <c r="Q5" s="324" t="s">
        <v>713</v>
      </c>
      <c r="R5" s="163" t="s">
        <v>512</v>
      </c>
      <c r="S5" s="325" t="s">
        <v>714</v>
      </c>
      <c r="T5" s="325" t="s">
        <v>715</v>
      </c>
      <c r="U5" s="326" t="s">
        <v>509</v>
      </c>
      <c r="V5" s="327" t="s">
        <v>510</v>
      </c>
      <c r="W5" s="164" t="s">
        <v>716</v>
      </c>
    </row>
    <row r="6" spans="2:27" s="334" customFormat="1" ht="21.75" thickBot="1" x14ac:dyDescent="0.4">
      <c r="B6" s="328" t="s">
        <v>717</v>
      </c>
      <c r="C6" s="329"/>
      <c r="D6" s="329"/>
      <c r="E6" s="391" t="s">
        <v>717</v>
      </c>
      <c r="F6" s="496"/>
      <c r="G6" s="496"/>
      <c r="H6" s="496"/>
      <c r="I6" s="496"/>
      <c r="J6" s="496"/>
      <c r="K6" s="496"/>
      <c r="L6" s="497"/>
      <c r="M6" s="497"/>
      <c r="N6" s="497"/>
      <c r="O6" s="497"/>
      <c r="P6" s="498"/>
      <c r="Q6" s="499"/>
      <c r="R6" s="497"/>
      <c r="S6" s="497"/>
      <c r="T6" s="497"/>
      <c r="U6" s="497"/>
      <c r="V6" s="497"/>
      <c r="W6" s="333"/>
    </row>
    <row r="7" spans="2:27" s="337" customFormat="1" ht="20.25" x14ac:dyDescent="0.25">
      <c r="B7" s="335" t="s">
        <v>333</v>
      </c>
      <c r="C7" s="336" t="s">
        <v>263</v>
      </c>
      <c r="E7" s="340">
        <v>12330</v>
      </c>
      <c r="F7" s="38" t="s">
        <v>78</v>
      </c>
      <c r="G7" s="503" t="s">
        <v>718</v>
      </c>
      <c r="H7" s="340">
        <v>11.8</v>
      </c>
      <c r="I7" s="94" t="s">
        <v>326</v>
      </c>
      <c r="J7" s="39">
        <v>40</v>
      </c>
      <c r="K7" s="340" t="s">
        <v>330</v>
      </c>
      <c r="L7" s="488">
        <v>4866.75</v>
      </c>
      <c r="M7" s="489">
        <v>5840.0999999999995</v>
      </c>
      <c r="N7" s="490">
        <v>0.33</v>
      </c>
      <c r="O7" s="243">
        <v>3260.7224999999999</v>
      </c>
      <c r="P7" s="138">
        <v>0.4452977829300101</v>
      </c>
      <c r="Q7" s="491" t="e">
        <f>INDEX(#REF!,MATCH(E7,#REF!,0),1)</f>
        <v>#REF!</v>
      </c>
      <c r="R7" s="493"/>
      <c r="S7" s="488">
        <f>L7*R7+L7</f>
        <v>4866.75</v>
      </c>
      <c r="T7" s="489">
        <f>S7*1.2</f>
        <v>5840.0999999999995</v>
      </c>
      <c r="U7" s="490">
        <v>0.33</v>
      </c>
      <c r="V7" s="243">
        <f>(1-U7)*S7</f>
        <v>3260.7224999999999</v>
      </c>
      <c r="W7" s="494" t="e">
        <f>(V7-Q7)/V7</f>
        <v>#REF!</v>
      </c>
      <c r="X7" s="338" t="s">
        <v>719</v>
      </c>
    </row>
    <row r="8" spans="2:27" s="337" customFormat="1" ht="21" thickBot="1" x14ac:dyDescent="0.3">
      <c r="B8" s="335" t="s">
        <v>333</v>
      </c>
      <c r="C8" s="339" t="s">
        <v>263</v>
      </c>
      <c r="E8" s="340">
        <v>12316</v>
      </c>
      <c r="F8" s="38" t="s">
        <v>78</v>
      </c>
      <c r="G8" s="349" t="s">
        <v>718</v>
      </c>
      <c r="H8" s="340">
        <v>30</v>
      </c>
      <c r="I8" s="94" t="s">
        <v>326</v>
      </c>
      <c r="J8" s="39">
        <v>30</v>
      </c>
      <c r="K8" s="340" t="s">
        <v>330</v>
      </c>
      <c r="L8" s="488">
        <v>11615.161764705883</v>
      </c>
      <c r="M8" s="489">
        <v>13938.194117647059</v>
      </c>
      <c r="N8" s="490">
        <v>0.33</v>
      </c>
      <c r="O8" s="243">
        <v>7782.1583823529409</v>
      </c>
      <c r="P8" s="138">
        <v>0.48740827364221517</v>
      </c>
      <c r="Q8" s="491" t="e">
        <f>INDEX(#REF!,MATCH(E8,#REF!,0),1)</f>
        <v>#REF!</v>
      </c>
      <c r="R8" s="493"/>
      <c r="S8" s="488">
        <f>L8*R8+L8</f>
        <v>11615.161764705883</v>
      </c>
      <c r="T8" s="489">
        <f>S8*1.2</f>
        <v>13938.194117647059</v>
      </c>
      <c r="U8" s="490">
        <v>0.33</v>
      </c>
      <c r="V8" s="243">
        <f>(1-U8)*S8</f>
        <v>7782.1583823529409</v>
      </c>
      <c r="W8" s="495" t="e">
        <f>(V8-Q8)/V8</f>
        <v>#REF!</v>
      </c>
      <c r="X8" s="338" t="s">
        <v>719</v>
      </c>
    </row>
    <row r="9" spans="2:27" s="80" customFormat="1" ht="21" thickBot="1" x14ac:dyDescent="0.35">
      <c r="B9" s="142" t="s">
        <v>197</v>
      </c>
      <c r="C9" s="143"/>
      <c r="D9" s="143"/>
      <c r="E9" s="500"/>
      <c r="F9" s="256"/>
      <c r="G9" s="256"/>
      <c r="H9" s="256"/>
      <c r="I9" s="256"/>
      <c r="J9" s="256"/>
      <c r="K9" s="256"/>
      <c r="L9" s="256"/>
      <c r="M9" s="256"/>
      <c r="N9" s="256"/>
      <c r="O9" s="256"/>
      <c r="P9" s="501"/>
      <c r="Q9" s="491" t="e">
        <f>INDEX(#REF!,MATCH(E9,#REF!,0),1)</f>
        <v>#REF!</v>
      </c>
      <c r="R9" s="502"/>
      <c r="S9" s="256"/>
      <c r="T9" s="256"/>
      <c r="U9" s="256"/>
      <c r="V9" s="256"/>
      <c r="W9" s="487"/>
    </row>
    <row r="10" spans="2:27" ht="20.25" x14ac:dyDescent="0.25">
      <c r="B10" s="335" t="s">
        <v>261</v>
      </c>
      <c r="C10" s="22" t="s">
        <v>263</v>
      </c>
      <c r="D10" s="23"/>
      <c r="E10" s="68">
        <v>72783</v>
      </c>
      <c r="F10" s="70" t="s">
        <v>130</v>
      </c>
      <c r="G10" s="70" t="s">
        <v>129</v>
      </c>
      <c r="H10" s="68">
        <v>9</v>
      </c>
      <c r="I10" s="39" t="s">
        <v>271</v>
      </c>
      <c r="J10" s="39">
        <v>9</v>
      </c>
      <c r="K10" s="39" t="s">
        <v>327</v>
      </c>
      <c r="L10" s="488">
        <v>15287</v>
      </c>
      <c r="M10" s="489">
        <v>18344.399999999998</v>
      </c>
      <c r="N10" s="490">
        <v>0.33</v>
      </c>
      <c r="O10" s="243">
        <v>10242.289999999999</v>
      </c>
      <c r="P10" s="138">
        <v>0.31840633295874254</v>
      </c>
      <c r="Q10" s="491" t="e">
        <f>INDEX(#REF!,MATCH(E10,#REF!,0),1)</f>
        <v>#REF!</v>
      </c>
      <c r="R10" s="492"/>
      <c r="S10" s="488">
        <f t="shared" ref="S10:S40" si="0">L10*R10+L10</f>
        <v>15287</v>
      </c>
      <c r="T10" s="489">
        <f t="shared" ref="T10:T13" si="1">S10*1.2</f>
        <v>18344.399999999998</v>
      </c>
      <c r="U10" s="490">
        <v>0.33</v>
      </c>
      <c r="V10" s="243">
        <f t="shared" ref="V10:V13" si="2">(1-U10)*S10</f>
        <v>10242.289999999999</v>
      </c>
      <c r="W10" s="138" t="e">
        <f t="shared" ref="W10:W40" si="3">(V10-Q10)/V10</f>
        <v>#REF!</v>
      </c>
      <c r="X10" s="338" t="s">
        <v>719</v>
      </c>
      <c r="Y10" s="1" t="s">
        <v>720</v>
      </c>
      <c r="AA10" s="4"/>
    </row>
    <row r="11" spans="2:27" s="337" customFormat="1" ht="20.25" x14ac:dyDescent="0.25">
      <c r="B11" s="335" t="s">
        <v>333</v>
      </c>
      <c r="C11" s="22" t="s">
        <v>263</v>
      </c>
      <c r="D11" s="341"/>
      <c r="E11" s="94">
        <v>57730</v>
      </c>
      <c r="F11" s="38" t="s">
        <v>131</v>
      </c>
      <c r="G11" s="342" t="s">
        <v>721</v>
      </c>
      <c r="H11" s="94">
        <v>25</v>
      </c>
      <c r="I11" s="343" t="s">
        <v>324</v>
      </c>
      <c r="J11" s="39">
        <v>40</v>
      </c>
      <c r="K11" s="343" t="s">
        <v>330</v>
      </c>
      <c r="L11" s="488">
        <v>2675.1838235294122</v>
      </c>
      <c r="M11" s="489">
        <v>3210.2205882352946</v>
      </c>
      <c r="N11" s="490">
        <v>0.33</v>
      </c>
      <c r="O11" s="243">
        <v>1792.3731617647059</v>
      </c>
      <c r="P11" s="138">
        <v>0.18375256268646462</v>
      </c>
      <c r="Q11" s="491" t="e">
        <f>INDEX(#REF!,MATCH(E11,#REF!,0),1)</f>
        <v>#REF!</v>
      </c>
      <c r="R11" s="492"/>
      <c r="S11" s="488">
        <f t="shared" si="0"/>
        <v>2675.1838235294122</v>
      </c>
      <c r="T11" s="489">
        <f t="shared" si="1"/>
        <v>3210.2205882352946</v>
      </c>
      <c r="U11" s="490">
        <v>0.33</v>
      </c>
      <c r="V11" s="243">
        <f t="shared" si="2"/>
        <v>1792.3731617647059</v>
      </c>
      <c r="W11" s="138" t="e">
        <f t="shared" si="3"/>
        <v>#REF!</v>
      </c>
      <c r="X11" s="338" t="s">
        <v>719</v>
      </c>
      <c r="AA11" s="4"/>
    </row>
    <row r="12" spans="2:27" s="337" customFormat="1" ht="20.25" x14ac:dyDescent="0.25">
      <c r="B12" s="335" t="s">
        <v>333</v>
      </c>
      <c r="C12" s="22" t="s">
        <v>263</v>
      </c>
      <c r="D12" s="341"/>
      <c r="E12" s="94">
        <v>57731</v>
      </c>
      <c r="F12" s="38" t="s">
        <v>132</v>
      </c>
      <c r="G12" s="342" t="s">
        <v>722</v>
      </c>
      <c r="H12" s="94">
        <v>25</v>
      </c>
      <c r="I12" s="343" t="s">
        <v>324</v>
      </c>
      <c r="J12" s="39">
        <v>40</v>
      </c>
      <c r="K12" s="343" t="s">
        <v>330</v>
      </c>
      <c r="L12" s="488">
        <v>2866.268382352941</v>
      </c>
      <c r="M12" s="489">
        <v>3439.5220588235293</v>
      </c>
      <c r="N12" s="490">
        <v>0.33</v>
      </c>
      <c r="O12" s="243">
        <v>1920.3998161764703</v>
      </c>
      <c r="P12" s="138">
        <v>0.22003221028096642</v>
      </c>
      <c r="Q12" s="491" t="e">
        <f>INDEX(#REF!,MATCH(E12,#REF!,0),1)</f>
        <v>#REF!</v>
      </c>
      <c r="R12" s="492"/>
      <c r="S12" s="488">
        <f t="shared" si="0"/>
        <v>2866.268382352941</v>
      </c>
      <c r="T12" s="489">
        <f t="shared" si="1"/>
        <v>3439.5220588235293</v>
      </c>
      <c r="U12" s="490">
        <v>0.33</v>
      </c>
      <c r="V12" s="243">
        <f t="shared" si="2"/>
        <v>1920.3998161764703</v>
      </c>
      <c r="W12" s="138" t="e">
        <f t="shared" si="3"/>
        <v>#REF!</v>
      </c>
      <c r="X12" s="338" t="s">
        <v>719</v>
      </c>
      <c r="AA12" s="4"/>
    </row>
    <row r="13" spans="2:27" s="337" customFormat="1" ht="20.25" x14ac:dyDescent="0.25">
      <c r="B13" s="335" t="s">
        <v>333</v>
      </c>
      <c r="C13" s="22" t="s">
        <v>263</v>
      </c>
      <c r="D13" s="341"/>
      <c r="E13" s="94">
        <v>57733</v>
      </c>
      <c r="F13" s="38" t="s">
        <v>133</v>
      </c>
      <c r="G13" s="342" t="s">
        <v>723</v>
      </c>
      <c r="H13" s="94">
        <v>25</v>
      </c>
      <c r="I13" s="343" t="s">
        <v>324</v>
      </c>
      <c r="J13" s="39">
        <v>40</v>
      </c>
      <c r="K13" s="343" t="s">
        <v>330</v>
      </c>
      <c r="L13" s="488">
        <v>2770.726102941177</v>
      </c>
      <c r="M13" s="489">
        <v>3324.8713235294122</v>
      </c>
      <c r="N13" s="490">
        <v>0.33</v>
      </c>
      <c r="O13" s="243">
        <v>1856.3864889705885</v>
      </c>
      <c r="P13" s="138">
        <v>0.15708824143203981</v>
      </c>
      <c r="Q13" s="491" t="e">
        <f>INDEX(#REF!,MATCH(E13,#REF!,0),1)</f>
        <v>#REF!</v>
      </c>
      <c r="R13" s="492"/>
      <c r="S13" s="488">
        <f t="shared" si="0"/>
        <v>2770.726102941177</v>
      </c>
      <c r="T13" s="489">
        <f t="shared" si="1"/>
        <v>3324.8713235294122</v>
      </c>
      <c r="U13" s="490">
        <v>0.33</v>
      </c>
      <c r="V13" s="243">
        <f t="shared" si="2"/>
        <v>1856.3864889705885</v>
      </c>
      <c r="W13" s="138" t="e">
        <f t="shared" si="3"/>
        <v>#REF!</v>
      </c>
      <c r="X13" s="338" t="s">
        <v>719</v>
      </c>
      <c r="AA13" s="4"/>
    </row>
    <row r="14" spans="2:27" s="337" customFormat="1" ht="31.5" x14ac:dyDescent="0.25">
      <c r="B14" s="335" t="s">
        <v>333</v>
      </c>
      <c r="C14" s="339" t="s">
        <v>263</v>
      </c>
      <c r="E14" s="94">
        <v>40380</v>
      </c>
      <c r="F14" s="46" t="s">
        <v>724</v>
      </c>
      <c r="G14" s="46" t="s">
        <v>725</v>
      </c>
      <c r="H14" s="101">
        <v>1.8</v>
      </c>
      <c r="I14" s="344" t="s">
        <v>726</v>
      </c>
      <c r="J14" s="345">
        <v>6</v>
      </c>
      <c r="K14" s="343" t="s">
        <v>330</v>
      </c>
      <c r="L14" s="488">
        <v>4299.4025735294117</v>
      </c>
      <c r="M14" s="489">
        <v>5159.2830882352937</v>
      </c>
      <c r="N14" s="490">
        <v>0.33</v>
      </c>
      <c r="O14" s="243">
        <v>2880.5997242647054</v>
      </c>
      <c r="P14" s="138">
        <v>0.41414977381809881</v>
      </c>
      <c r="Q14" s="491" t="e">
        <f>INDEX(#REF!,MATCH(E14,#REF!,0),1)</f>
        <v>#REF!</v>
      </c>
      <c r="R14" s="492"/>
      <c r="S14" s="488">
        <f t="shared" si="0"/>
        <v>4299.4025735294117</v>
      </c>
      <c r="T14" s="489">
        <f>S14*1.2</f>
        <v>5159.2830882352937</v>
      </c>
      <c r="U14" s="490">
        <v>0.33</v>
      </c>
      <c r="V14" s="243">
        <f>(1-U14)*S14</f>
        <v>2880.5997242647054</v>
      </c>
      <c r="W14" s="138" t="e">
        <f t="shared" si="3"/>
        <v>#REF!</v>
      </c>
      <c r="X14" s="338" t="s">
        <v>719</v>
      </c>
      <c r="AA14" s="4"/>
    </row>
    <row r="15" spans="2:27" s="337" customFormat="1" ht="20.25" x14ac:dyDescent="0.25">
      <c r="B15" s="335" t="s">
        <v>333</v>
      </c>
      <c r="C15" s="22" t="s">
        <v>263</v>
      </c>
      <c r="D15" s="341"/>
      <c r="E15" s="340">
        <v>57915</v>
      </c>
      <c r="F15" s="38" t="s">
        <v>727</v>
      </c>
      <c r="G15" s="346" t="s">
        <v>728</v>
      </c>
      <c r="H15" s="94">
        <v>15</v>
      </c>
      <c r="I15" s="94" t="s">
        <v>331</v>
      </c>
      <c r="J15" s="39">
        <v>50</v>
      </c>
      <c r="K15" s="343" t="s">
        <v>330</v>
      </c>
      <c r="L15" s="488">
        <v>4454.0073529411757</v>
      </c>
      <c r="M15" s="489">
        <v>5344.8088235294108</v>
      </c>
      <c r="N15" s="490">
        <v>0.33</v>
      </c>
      <c r="O15" s="243">
        <v>2984.1849264705875</v>
      </c>
      <c r="P15" s="138">
        <v>0.40681290080316768</v>
      </c>
      <c r="Q15" s="491" t="e">
        <f>INDEX(#REF!,MATCH(E15,#REF!,0),1)</f>
        <v>#REF!</v>
      </c>
      <c r="R15" s="493"/>
      <c r="S15" s="488">
        <f t="shared" si="0"/>
        <v>4454.0073529411757</v>
      </c>
      <c r="T15" s="489">
        <f t="shared" ref="T15:T40" si="4">S15*1.2</f>
        <v>5344.8088235294108</v>
      </c>
      <c r="U15" s="490">
        <v>0.33</v>
      </c>
      <c r="V15" s="243">
        <f t="shared" ref="V15:V40" si="5">(1-U15)*S15</f>
        <v>2984.1849264705875</v>
      </c>
      <c r="W15" s="138" t="e">
        <f t="shared" si="3"/>
        <v>#REF!</v>
      </c>
      <c r="X15" s="338" t="s">
        <v>719</v>
      </c>
      <c r="AA15" s="4"/>
    </row>
    <row r="16" spans="2:27" s="337" customFormat="1" ht="20.25" x14ac:dyDescent="0.25">
      <c r="B16" s="335" t="s">
        <v>333</v>
      </c>
      <c r="C16" s="22" t="s">
        <v>263</v>
      </c>
      <c r="D16" s="341"/>
      <c r="E16" s="340">
        <v>57916</v>
      </c>
      <c r="F16" s="38" t="s">
        <v>727</v>
      </c>
      <c r="G16" s="347" t="s">
        <v>729</v>
      </c>
      <c r="H16" s="94">
        <v>15</v>
      </c>
      <c r="I16" s="94" t="s">
        <v>331</v>
      </c>
      <c r="J16" s="39">
        <v>50</v>
      </c>
      <c r="K16" s="343" t="s">
        <v>330</v>
      </c>
      <c r="L16" s="488">
        <v>4454.0073529411757</v>
      </c>
      <c r="M16" s="489">
        <v>5344.8088235294108</v>
      </c>
      <c r="N16" s="490">
        <v>0.33</v>
      </c>
      <c r="O16" s="243">
        <v>2984.1849264705875</v>
      </c>
      <c r="P16" s="138">
        <v>0.40681290080316768</v>
      </c>
      <c r="Q16" s="491" t="e">
        <f>INDEX(#REF!,MATCH(E16,#REF!,0),1)</f>
        <v>#REF!</v>
      </c>
      <c r="R16" s="493"/>
      <c r="S16" s="488">
        <f t="shared" si="0"/>
        <v>4454.0073529411757</v>
      </c>
      <c r="T16" s="489">
        <f t="shared" si="4"/>
        <v>5344.8088235294108</v>
      </c>
      <c r="U16" s="490">
        <v>0.33</v>
      </c>
      <c r="V16" s="243">
        <f t="shared" si="5"/>
        <v>2984.1849264705875</v>
      </c>
      <c r="W16" s="138" t="e">
        <f t="shared" si="3"/>
        <v>#REF!</v>
      </c>
      <c r="X16" s="338" t="s">
        <v>719</v>
      </c>
      <c r="AA16" s="4"/>
    </row>
    <row r="17" spans="2:27" s="337" customFormat="1" ht="20.25" x14ac:dyDescent="0.25">
      <c r="B17" s="335" t="s">
        <v>333</v>
      </c>
      <c r="C17" s="22" t="s">
        <v>263</v>
      </c>
      <c r="D17" s="341"/>
      <c r="E17" s="340">
        <v>57917</v>
      </c>
      <c r="F17" s="38" t="s">
        <v>727</v>
      </c>
      <c r="G17" s="346" t="s">
        <v>730</v>
      </c>
      <c r="H17" s="94">
        <v>15</v>
      </c>
      <c r="I17" s="94" t="s">
        <v>331</v>
      </c>
      <c r="J17" s="39">
        <v>50</v>
      </c>
      <c r="K17" s="343" t="s">
        <v>330</v>
      </c>
      <c r="L17" s="488">
        <v>4454.0073529411757</v>
      </c>
      <c r="M17" s="489">
        <v>5344.8088235294108</v>
      </c>
      <c r="N17" s="490">
        <v>0.33</v>
      </c>
      <c r="O17" s="243">
        <v>2984.1849264705875</v>
      </c>
      <c r="P17" s="138">
        <v>0.40681290080316768</v>
      </c>
      <c r="Q17" s="491" t="e">
        <f>INDEX(#REF!,MATCH(E17,#REF!,0),1)</f>
        <v>#REF!</v>
      </c>
      <c r="R17" s="493"/>
      <c r="S17" s="488">
        <f t="shared" si="0"/>
        <v>4454.0073529411757</v>
      </c>
      <c r="T17" s="489">
        <f t="shared" si="4"/>
        <v>5344.8088235294108</v>
      </c>
      <c r="U17" s="490">
        <v>0.33</v>
      </c>
      <c r="V17" s="243">
        <f t="shared" si="5"/>
        <v>2984.1849264705875</v>
      </c>
      <c r="W17" s="138" t="e">
        <f t="shared" si="3"/>
        <v>#REF!</v>
      </c>
      <c r="X17" s="338" t="s">
        <v>719</v>
      </c>
      <c r="AA17" s="4"/>
    </row>
    <row r="18" spans="2:27" s="337" customFormat="1" ht="20.25" x14ac:dyDescent="0.25">
      <c r="B18" s="335" t="s">
        <v>333</v>
      </c>
      <c r="C18" s="22" t="s">
        <v>263</v>
      </c>
      <c r="D18" s="341"/>
      <c r="E18" s="340">
        <v>57918</v>
      </c>
      <c r="F18" s="38" t="s">
        <v>727</v>
      </c>
      <c r="G18" s="346" t="s">
        <v>731</v>
      </c>
      <c r="H18" s="94">
        <v>15</v>
      </c>
      <c r="I18" s="94" t="s">
        <v>331</v>
      </c>
      <c r="J18" s="39">
        <v>50</v>
      </c>
      <c r="K18" s="343" t="s">
        <v>330</v>
      </c>
      <c r="L18" s="488">
        <v>3632.6911764705883</v>
      </c>
      <c r="M18" s="489">
        <v>4359.2294117647061</v>
      </c>
      <c r="N18" s="490">
        <v>0.33</v>
      </c>
      <c r="O18" s="243">
        <v>2433.903088235294</v>
      </c>
      <c r="P18" s="138">
        <v>0.38455643232447806</v>
      </c>
      <c r="Q18" s="491" t="e">
        <f>INDEX(#REF!,MATCH(E18,#REF!,0),1)</f>
        <v>#REF!</v>
      </c>
      <c r="R18" s="493"/>
      <c r="S18" s="488">
        <f t="shared" si="0"/>
        <v>3632.6911764705883</v>
      </c>
      <c r="T18" s="489">
        <f t="shared" si="4"/>
        <v>4359.2294117647061</v>
      </c>
      <c r="U18" s="490">
        <v>0.33</v>
      </c>
      <c r="V18" s="243">
        <f t="shared" si="5"/>
        <v>2433.903088235294</v>
      </c>
      <c r="W18" s="138" t="e">
        <f t="shared" si="3"/>
        <v>#REF!</v>
      </c>
      <c r="X18" s="338" t="s">
        <v>719</v>
      </c>
      <c r="AA18" s="4"/>
    </row>
    <row r="19" spans="2:27" s="337" customFormat="1" ht="20.25" x14ac:dyDescent="0.25">
      <c r="B19" s="335" t="s">
        <v>333</v>
      </c>
      <c r="C19" s="22" t="s">
        <v>263</v>
      </c>
      <c r="D19" s="341"/>
      <c r="E19" s="340">
        <v>55013</v>
      </c>
      <c r="F19" s="38" t="s">
        <v>175</v>
      </c>
      <c r="G19" s="346" t="s">
        <v>732</v>
      </c>
      <c r="H19" s="94">
        <v>25</v>
      </c>
      <c r="I19" s="94" t="s">
        <v>324</v>
      </c>
      <c r="J19" s="39">
        <v>40</v>
      </c>
      <c r="K19" s="343" t="s">
        <v>330</v>
      </c>
      <c r="L19" s="488">
        <v>2770</v>
      </c>
      <c r="M19" s="489">
        <v>3324</v>
      </c>
      <c r="N19" s="490">
        <v>0.33</v>
      </c>
      <c r="O19" s="243">
        <v>1855.8999999999999</v>
      </c>
      <c r="P19" s="138">
        <v>0.28071555579503199</v>
      </c>
      <c r="Q19" s="491" t="e">
        <f>INDEX(#REF!,MATCH(E19,#REF!,0),1)</f>
        <v>#REF!</v>
      </c>
      <c r="R19" s="493"/>
      <c r="S19" s="488">
        <f t="shared" si="0"/>
        <v>2770</v>
      </c>
      <c r="T19" s="489">
        <f t="shared" si="4"/>
        <v>3324</v>
      </c>
      <c r="U19" s="490">
        <v>0.33</v>
      </c>
      <c r="V19" s="243">
        <f t="shared" si="5"/>
        <v>1855.8999999999999</v>
      </c>
      <c r="W19" s="138" t="e">
        <f t="shared" si="3"/>
        <v>#REF!</v>
      </c>
      <c r="X19" s="338" t="s">
        <v>719</v>
      </c>
      <c r="AA19" s="4"/>
    </row>
    <row r="20" spans="2:27" s="337" customFormat="1" ht="27.6" customHeight="1" x14ac:dyDescent="0.25">
      <c r="B20" s="335" t="s">
        <v>333</v>
      </c>
      <c r="C20" s="22" t="s">
        <v>263</v>
      </c>
      <c r="D20" s="341"/>
      <c r="E20" s="340">
        <v>59067</v>
      </c>
      <c r="F20" s="38" t="s">
        <v>170</v>
      </c>
      <c r="G20" s="346" t="s">
        <v>733</v>
      </c>
      <c r="H20" s="94">
        <v>2.5</v>
      </c>
      <c r="I20" s="94" t="s">
        <v>734</v>
      </c>
      <c r="J20" s="39">
        <v>200</v>
      </c>
      <c r="K20" s="343" t="s">
        <v>330</v>
      </c>
      <c r="L20" s="488">
        <v>9150</v>
      </c>
      <c r="M20" s="489">
        <v>10980</v>
      </c>
      <c r="N20" s="490">
        <v>0.33</v>
      </c>
      <c r="O20" s="243">
        <v>6130.4999999999991</v>
      </c>
      <c r="P20" s="138">
        <v>0.44066715602316275</v>
      </c>
      <c r="Q20" s="491" t="e">
        <f>INDEX(#REF!,MATCH(E20,#REF!,0),1)</f>
        <v>#REF!</v>
      </c>
      <c r="R20" s="493"/>
      <c r="S20" s="488">
        <f t="shared" si="0"/>
        <v>9150</v>
      </c>
      <c r="T20" s="489">
        <f t="shared" si="4"/>
        <v>10980</v>
      </c>
      <c r="U20" s="490">
        <v>0.33</v>
      </c>
      <c r="V20" s="243">
        <f t="shared" si="5"/>
        <v>6130.4999999999991</v>
      </c>
      <c r="W20" s="138" t="e">
        <f t="shared" si="3"/>
        <v>#REF!</v>
      </c>
      <c r="X20" s="338" t="s">
        <v>719</v>
      </c>
      <c r="AA20" s="4"/>
    </row>
    <row r="21" spans="2:27" s="337" customFormat="1" ht="27.6" customHeight="1" x14ac:dyDescent="0.25">
      <c r="B21" s="348" t="s">
        <v>259</v>
      </c>
      <c r="C21" s="22" t="s">
        <v>263</v>
      </c>
      <c r="D21" s="341"/>
      <c r="E21" s="340">
        <v>56178</v>
      </c>
      <c r="F21" s="38" t="s">
        <v>79</v>
      </c>
      <c r="G21" s="349" t="s">
        <v>735</v>
      </c>
      <c r="H21" s="340">
        <v>1</v>
      </c>
      <c r="I21" s="340" t="s">
        <v>734</v>
      </c>
      <c r="J21" s="39">
        <v>288</v>
      </c>
      <c r="K21" s="343" t="s">
        <v>330</v>
      </c>
      <c r="L21" s="488">
        <v>4070.4485294117649</v>
      </c>
      <c r="M21" s="489">
        <v>4884.5382352941178</v>
      </c>
      <c r="N21" s="490">
        <v>0.33</v>
      </c>
      <c r="O21" s="243">
        <v>2727.2005147058821</v>
      </c>
      <c r="P21" s="138">
        <v>0.48592338830971543</v>
      </c>
      <c r="Q21" s="491" t="e">
        <f>INDEX(#REF!,MATCH(E21,#REF!,0),1)</f>
        <v>#REF!</v>
      </c>
      <c r="R21" s="493"/>
      <c r="S21" s="488">
        <f t="shared" si="0"/>
        <v>4070.4485294117649</v>
      </c>
      <c r="T21" s="489">
        <f t="shared" si="4"/>
        <v>4884.5382352941178</v>
      </c>
      <c r="U21" s="490">
        <v>0.33</v>
      </c>
      <c r="V21" s="243">
        <f t="shared" si="5"/>
        <v>2727.2005147058821</v>
      </c>
      <c r="W21" s="138" t="e">
        <f t="shared" si="3"/>
        <v>#REF!</v>
      </c>
      <c r="X21" s="338" t="s">
        <v>719</v>
      </c>
      <c r="AA21" s="4"/>
    </row>
    <row r="22" spans="2:27" s="337" customFormat="1" ht="27.6" customHeight="1" thickBot="1" x14ac:dyDescent="0.3">
      <c r="B22" s="335" t="s">
        <v>333</v>
      </c>
      <c r="C22" s="25" t="s">
        <v>263</v>
      </c>
      <c r="D22" s="350"/>
      <c r="E22" s="340">
        <v>56179</v>
      </c>
      <c r="F22" s="38" t="s">
        <v>79</v>
      </c>
      <c r="G22" s="349" t="s">
        <v>736</v>
      </c>
      <c r="H22" s="94">
        <v>5</v>
      </c>
      <c r="I22" s="94" t="s">
        <v>331</v>
      </c>
      <c r="J22" s="39">
        <v>72</v>
      </c>
      <c r="K22" s="343" t="s">
        <v>330</v>
      </c>
      <c r="L22" s="488">
        <v>16356.838235294119</v>
      </c>
      <c r="M22" s="489">
        <v>19628.205882352941</v>
      </c>
      <c r="N22" s="490">
        <v>0.33</v>
      </c>
      <c r="O22" s="243">
        <v>10959.081617647058</v>
      </c>
      <c r="P22" s="138">
        <v>0.47568416766352312</v>
      </c>
      <c r="Q22" s="491" t="e">
        <f>INDEX(#REF!,MATCH(E22,#REF!,0),1)</f>
        <v>#REF!</v>
      </c>
      <c r="R22" s="493"/>
      <c r="S22" s="488">
        <f t="shared" si="0"/>
        <v>16356.838235294119</v>
      </c>
      <c r="T22" s="489">
        <f t="shared" si="4"/>
        <v>19628.205882352941</v>
      </c>
      <c r="U22" s="490">
        <v>0.33</v>
      </c>
      <c r="V22" s="243">
        <f t="shared" si="5"/>
        <v>10959.081617647058</v>
      </c>
      <c r="W22" s="138" t="e">
        <f t="shared" si="3"/>
        <v>#REF!</v>
      </c>
      <c r="X22" s="338" t="s">
        <v>719</v>
      </c>
      <c r="AA22" s="4"/>
    </row>
    <row r="23" spans="2:27" ht="20.25" x14ac:dyDescent="0.25">
      <c r="B23" s="335" t="s">
        <v>261</v>
      </c>
      <c r="C23" s="22" t="s">
        <v>263</v>
      </c>
      <c r="D23" s="23"/>
      <c r="E23" s="68">
        <v>57747</v>
      </c>
      <c r="F23" s="70" t="s">
        <v>737</v>
      </c>
      <c r="G23" s="70" t="s">
        <v>738</v>
      </c>
      <c r="H23" s="68">
        <v>25</v>
      </c>
      <c r="I23" s="94" t="s">
        <v>331</v>
      </c>
      <c r="J23" s="39">
        <v>24</v>
      </c>
      <c r="K23" s="343" t="s">
        <v>330</v>
      </c>
      <c r="L23" s="488">
        <v>4849.5480000000007</v>
      </c>
      <c r="M23" s="489">
        <v>5819.4576000000006</v>
      </c>
      <c r="N23" s="490">
        <v>0.33</v>
      </c>
      <c r="O23" s="243">
        <v>3249.1971600000002</v>
      </c>
      <c r="P23" s="138">
        <v>0.28390618191972078</v>
      </c>
      <c r="Q23" s="491" t="e">
        <f>INDEX(#REF!,MATCH(E23,#REF!,0),1)</f>
        <v>#REF!</v>
      </c>
      <c r="R23" s="492"/>
      <c r="S23" s="488">
        <f t="shared" si="0"/>
        <v>4849.5480000000007</v>
      </c>
      <c r="T23" s="489">
        <f t="shared" si="4"/>
        <v>5819.4576000000006</v>
      </c>
      <c r="U23" s="490">
        <v>0.33</v>
      </c>
      <c r="V23" s="243">
        <f t="shared" si="5"/>
        <v>3249.1971600000002</v>
      </c>
      <c r="W23" s="138" t="e">
        <f t="shared" si="3"/>
        <v>#REF!</v>
      </c>
      <c r="X23" s="338" t="s">
        <v>719</v>
      </c>
      <c r="AA23" s="4"/>
    </row>
    <row r="24" spans="2:27" s="337" customFormat="1" ht="20.25" x14ac:dyDescent="0.25">
      <c r="B24" s="335" t="s">
        <v>333</v>
      </c>
      <c r="C24" s="22" t="s">
        <v>263</v>
      </c>
      <c r="D24" s="341"/>
      <c r="E24" s="94">
        <v>57749</v>
      </c>
      <c r="F24" s="38" t="s">
        <v>737</v>
      </c>
      <c r="G24" s="70" t="s">
        <v>739</v>
      </c>
      <c r="H24" s="94">
        <v>25</v>
      </c>
      <c r="I24" s="94" t="s">
        <v>331</v>
      </c>
      <c r="J24" s="39">
        <v>24</v>
      </c>
      <c r="K24" s="343" t="s">
        <v>330</v>
      </c>
      <c r="L24" s="488">
        <v>4944.83</v>
      </c>
      <c r="M24" s="489">
        <v>5933.7959999999994</v>
      </c>
      <c r="N24" s="490">
        <v>0.33</v>
      </c>
      <c r="O24" s="243">
        <v>3313.0360999999998</v>
      </c>
      <c r="P24" s="138">
        <v>0.28608384315522545</v>
      </c>
      <c r="Q24" s="491" t="e">
        <f>INDEX(#REF!,MATCH(E24,#REF!,0),1)</f>
        <v>#REF!</v>
      </c>
      <c r="R24" s="492"/>
      <c r="S24" s="488">
        <f t="shared" si="0"/>
        <v>4944.83</v>
      </c>
      <c r="T24" s="489">
        <f t="shared" si="4"/>
        <v>5933.7959999999994</v>
      </c>
      <c r="U24" s="490">
        <v>0.33</v>
      </c>
      <c r="V24" s="243">
        <f t="shared" si="5"/>
        <v>3313.0360999999998</v>
      </c>
      <c r="W24" s="138" t="e">
        <f t="shared" si="3"/>
        <v>#REF!</v>
      </c>
      <c r="X24" s="338" t="s">
        <v>719</v>
      </c>
      <c r="AA24" s="4"/>
    </row>
    <row r="25" spans="2:27" s="337" customFormat="1" ht="20.25" x14ac:dyDescent="0.25">
      <c r="B25" s="335" t="s">
        <v>333</v>
      </c>
      <c r="C25" s="22" t="s">
        <v>263</v>
      </c>
      <c r="D25" s="341"/>
      <c r="E25" s="94">
        <v>57748</v>
      </c>
      <c r="F25" s="38" t="s">
        <v>521</v>
      </c>
      <c r="G25" s="70" t="s">
        <v>740</v>
      </c>
      <c r="H25" s="94">
        <v>25</v>
      </c>
      <c r="I25" s="94" t="s">
        <v>331</v>
      </c>
      <c r="J25" s="39">
        <v>24</v>
      </c>
      <c r="K25" s="343" t="s">
        <v>330</v>
      </c>
      <c r="L25" s="488">
        <v>5196.6640000000007</v>
      </c>
      <c r="M25" s="489">
        <v>6235.9968000000008</v>
      </c>
      <c r="N25" s="490">
        <v>0.33</v>
      </c>
      <c r="O25" s="243">
        <v>3481.7648800000002</v>
      </c>
      <c r="P25" s="138">
        <v>0.29145703830524022</v>
      </c>
      <c r="Q25" s="491" t="e">
        <f>INDEX(#REF!,MATCH(E25,#REF!,0),1)</f>
        <v>#REF!</v>
      </c>
      <c r="R25" s="492"/>
      <c r="S25" s="488">
        <f t="shared" si="0"/>
        <v>5196.6640000000007</v>
      </c>
      <c r="T25" s="489">
        <f t="shared" si="4"/>
        <v>6235.9968000000008</v>
      </c>
      <c r="U25" s="490">
        <v>0.33</v>
      </c>
      <c r="V25" s="243">
        <f t="shared" si="5"/>
        <v>3481.7648800000002</v>
      </c>
      <c r="W25" s="138" t="e">
        <f t="shared" si="3"/>
        <v>#REF!</v>
      </c>
      <c r="X25" s="338" t="s">
        <v>719</v>
      </c>
      <c r="AA25" s="4"/>
    </row>
    <row r="26" spans="2:27" s="337" customFormat="1" ht="20.25" x14ac:dyDescent="0.25">
      <c r="B26" s="335" t="s">
        <v>333</v>
      </c>
      <c r="C26" s="22" t="s">
        <v>263</v>
      </c>
      <c r="D26" s="341"/>
      <c r="E26" s="94">
        <v>56381</v>
      </c>
      <c r="F26" s="38" t="s">
        <v>522</v>
      </c>
      <c r="G26" s="342" t="s">
        <v>738</v>
      </c>
      <c r="H26" s="94">
        <v>12.5</v>
      </c>
      <c r="I26" s="94" t="s">
        <v>331</v>
      </c>
      <c r="J26" s="39">
        <v>48</v>
      </c>
      <c r="K26" s="343" t="s">
        <v>330</v>
      </c>
      <c r="L26" s="488">
        <v>2535.94</v>
      </c>
      <c r="M26" s="489">
        <v>3043.1280000000002</v>
      </c>
      <c r="N26" s="490">
        <v>0.33</v>
      </c>
      <c r="O26" s="243">
        <v>1699.0797999999998</v>
      </c>
      <c r="P26" s="138">
        <v>0.28885623853570613</v>
      </c>
      <c r="Q26" s="491" t="e">
        <f>INDEX(#REF!,MATCH(E26,#REF!,0),1)</f>
        <v>#REF!</v>
      </c>
      <c r="R26" s="492"/>
      <c r="S26" s="488">
        <f t="shared" si="0"/>
        <v>2535.94</v>
      </c>
      <c r="T26" s="489">
        <f t="shared" si="4"/>
        <v>3043.1280000000002</v>
      </c>
      <c r="U26" s="490">
        <v>0.33</v>
      </c>
      <c r="V26" s="243">
        <f t="shared" si="5"/>
        <v>1699.0797999999998</v>
      </c>
      <c r="W26" s="138" t="e">
        <f t="shared" si="3"/>
        <v>#REF!</v>
      </c>
      <c r="X26" s="338" t="s">
        <v>719</v>
      </c>
      <c r="AA26" s="4"/>
    </row>
    <row r="27" spans="2:27" s="337" customFormat="1" ht="20.25" x14ac:dyDescent="0.25">
      <c r="B27" s="335" t="s">
        <v>333</v>
      </c>
      <c r="C27" s="22" t="s">
        <v>263</v>
      </c>
      <c r="D27" s="341"/>
      <c r="E27" s="340">
        <v>56382</v>
      </c>
      <c r="F27" s="38" t="s">
        <v>522</v>
      </c>
      <c r="G27" s="346" t="s">
        <v>739</v>
      </c>
      <c r="H27" s="94">
        <v>12.5</v>
      </c>
      <c r="I27" s="94" t="s">
        <v>331</v>
      </c>
      <c r="J27" s="39">
        <v>48</v>
      </c>
      <c r="K27" s="343" t="s">
        <v>330</v>
      </c>
      <c r="L27" s="488">
        <v>2579.06</v>
      </c>
      <c r="M27" s="489">
        <v>3094.8719999999998</v>
      </c>
      <c r="N27" s="490">
        <v>0.33</v>
      </c>
      <c r="O27" s="243">
        <v>1727.9701999999997</v>
      </c>
      <c r="P27" s="138">
        <v>0.29067063772280322</v>
      </c>
      <c r="Q27" s="491" t="e">
        <f>INDEX(#REF!,MATCH(E27,#REF!,0),1)</f>
        <v>#REF!</v>
      </c>
      <c r="R27" s="493"/>
      <c r="S27" s="488">
        <f t="shared" si="0"/>
        <v>2579.06</v>
      </c>
      <c r="T27" s="489">
        <f t="shared" si="4"/>
        <v>3094.8719999999998</v>
      </c>
      <c r="U27" s="490">
        <v>0.33</v>
      </c>
      <c r="V27" s="243">
        <f t="shared" si="5"/>
        <v>1727.9701999999997</v>
      </c>
      <c r="W27" s="138" t="e">
        <f t="shared" si="3"/>
        <v>#REF!</v>
      </c>
      <c r="X27" s="338" t="s">
        <v>719</v>
      </c>
      <c r="AA27" s="4"/>
    </row>
    <row r="28" spans="2:27" s="337" customFormat="1" ht="20.25" x14ac:dyDescent="0.25">
      <c r="B28" s="335" t="s">
        <v>333</v>
      </c>
      <c r="C28" s="22" t="s">
        <v>263</v>
      </c>
      <c r="D28" s="341"/>
      <c r="E28" s="340">
        <v>56383</v>
      </c>
      <c r="F28" s="38" t="s">
        <v>522</v>
      </c>
      <c r="G28" s="347" t="s">
        <v>740</v>
      </c>
      <c r="H28" s="94">
        <v>12.5</v>
      </c>
      <c r="I28" s="94" t="s">
        <v>331</v>
      </c>
      <c r="J28" s="39">
        <v>48</v>
      </c>
      <c r="K28" s="343" t="s">
        <v>330</v>
      </c>
      <c r="L28" s="488">
        <v>2712.9080000000004</v>
      </c>
      <c r="M28" s="489">
        <v>3255.4896000000003</v>
      </c>
      <c r="N28" s="490">
        <v>0.33</v>
      </c>
      <c r="O28" s="243">
        <v>1817.6483600000001</v>
      </c>
      <c r="P28" s="138">
        <v>0.29590891826843785</v>
      </c>
      <c r="Q28" s="491" t="e">
        <f>INDEX(#REF!,MATCH(E28,#REF!,0),1)</f>
        <v>#REF!</v>
      </c>
      <c r="R28" s="493"/>
      <c r="S28" s="488">
        <f t="shared" si="0"/>
        <v>2712.9080000000004</v>
      </c>
      <c r="T28" s="489">
        <f t="shared" si="4"/>
        <v>3255.4896000000003</v>
      </c>
      <c r="U28" s="490">
        <v>0.33</v>
      </c>
      <c r="V28" s="243">
        <f t="shared" si="5"/>
        <v>1817.6483600000001</v>
      </c>
      <c r="W28" s="138" t="e">
        <f t="shared" si="3"/>
        <v>#REF!</v>
      </c>
      <c r="X28" s="338" t="s">
        <v>719</v>
      </c>
      <c r="AA28" s="4"/>
    </row>
    <row r="29" spans="2:27" s="337" customFormat="1" ht="20.25" x14ac:dyDescent="0.25">
      <c r="B29" s="335" t="s">
        <v>333</v>
      </c>
      <c r="C29" s="22" t="s">
        <v>263</v>
      </c>
      <c r="D29" s="341"/>
      <c r="E29" s="340">
        <v>57020</v>
      </c>
      <c r="F29" s="38" t="s">
        <v>523</v>
      </c>
      <c r="G29" s="346" t="s">
        <v>741</v>
      </c>
      <c r="H29" s="68">
        <v>25</v>
      </c>
      <c r="I29" s="94" t="s">
        <v>331</v>
      </c>
      <c r="J29" s="39">
        <v>24</v>
      </c>
      <c r="K29" s="343" t="s">
        <v>330</v>
      </c>
      <c r="L29" s="488">
        <v>6891.4120000000003</v>
      </c>
      <c r="M29" s="489">
        <v>8269.6944000000003</v>
      </c>
      <c r="N29" s="490">
        <v>0.33</v>
      </c>
      <c r="O29" s="243">
        <v>4617.24604</v>
      </c>
      <c r="P29" s="138">
        <v>0.3174004649750049</v>
      </c>
      <c r="Q29" s="491" t="e">
        <f>INDEX(#REF!,MATCH(E29,#REF!,0),1)</f>
        <v>#REF!</v>
      </c>
      <c r="R29" s="493"/>
      <c r="S29" s="488">
        <f t="shared" si="0"/>
        <v>6891.4120000000003</v>
      </c>
      <c r="T29" s="489">
        <f t="shared" si="4"/>
        <v>8269.6944000000003</v>
      </c>
      <c r="U29" s="490">
        <v>0.33</v>
      </c>
      <c r="V29" s="243">
        <f t="shared" si="5"/>
        <v>4617.24604</v>
      </c>
      <c r="W29" s="138" t="e">
        <f t="shared" si="3"/>
        <v>#REF!</v>
      </c>
      <c r="X29" s="338" t="s">
        <v>719</v>
      </c>
      <c r="AA29" s="4"/>
    </row>
    <row r="30" spans="2:27" s="337" customFormat="1" ht="20.25" x14ac:dyDescent="0.25">
      <c r="B30" s="335" t="s">
        <v>333</v>
      </c>
      <c r="C30" s="22" t="s">
        <v>263</v>
      </c>
      <c r="D30" s="341"/>
      <c r="E30" s="340">
        <v>57028</v>
      </c>
      <c r="F30" s="38" t="s">
        <v>523</v>
      </c>
      <c r="G30" s="346" t="s">
        <v>742</v>
      </c>
      <c r="H30" s="94">
        <v>25</v>
      </c>
      <c r="I30" s="94" t="s">
        <v>331</v>
      </c>
      <c r="J30" s="39">
        <v>24</v>
      </c>
      <c r="K30" s="343" t="s">
        <v>330</v>
      </c>
      <c r="L30" s="488">
        <v>7329.2780000000002</v>
      </c>
      <c r="M30" s="489">
        <v>8795.1335999999992</v>
      </c>
      <c r="N30" s="490">
        <v>0.33</v>
      </c>
      <c r="O30" s="243">
        <v>4910.6162599999998</v>
      </c>
      <c r="P30" s="138">
        <v>0.32215228725691542</v>
      </c>
      <c r="Q30" s="491" t="e">
        <f>INDEX(#REF!,MATCH(E30,#REF!,0),1)</f>
        <v>#REF!</v>
      </c>
      <c r="R30" s="493"/>
      <c r="S30" s="488">
        <f t="shared" si="0"/>
        <v>7329.2780000000002</v>
      </c>
      <c r="T30" s="489">
        <f t="shared" si="4"/>
        <v>8795.1335999999992</v>
      </c>
      <c r="U30" s="490">
        <v>0.33</v>
      </c>
      <c r="V30" s="243">
        <f t="shared" si="5"/>
        <v>4910.6162599999998</v>
      </c>
      <c r="W30" s="138" t="e">
        <f t="shared" si="3"/>
        <v>#REF!</v>
      </c>
      <c r="X30" s="338" t="s">
        <v>719</v>
      </c>
      <c r="AA30" s="4"/>
    </row>
    <row r="31" spans="2:27" s="337" customFormat="1" ht="20.25" x14ac:dyDescent="0.25">
      <c r="B31" s="335" t="s">
        <v>333</v>
      </c>
      <c r="C31" s="22" t="s">
        <v>263</v>
      </c>
      <c r="D31" s="341"/>
      <c r="E31" s="340">
        <v>57023</v>
      </c>
      <c r="F31" s="38" t="s">
        <v>523</v>
      </c>
      <c r="G31" s="346" t="s">
        <v>743</v>
      </c>
      <c r="H31" s="94">
        <v>25</v>
      </c>
      <c r="I31" s="94" t="s">
        <v>331</v>
      </c>
      <c r="J31" s="39">
        <v>24</v>
      </c>
      <c r="K31" s="343" t="s">
        <v>330</v>
      </c>
      <c r="L31" s="488">
        <v>7583.3780000000006</v>
      </c>
      <c r="M31" s="489">
        <v>9100.0536000000011</v>
      </c>
      <c r="N31" s="490">
        <v>0.33</v>
      </c>
      <c r="O31" s="243">
        <v>5080.8632600000001</v>
      </c>
      <c r="P31" s="138">
        <v>0.32465807001466124</v>
      </c>
      <c r="Q31" s="491" t="e">
        <f>INDEX(#REF!,MATCH(E31,#REF!,0),1)</f>
        <v>#REF!</v>
      </c>
      <c r="R31" s="493"/>
      <c r="S31" s="488">
        <f t="shared" si="0"/>
        <v>7583.3780000000006</v>
      </c>
      <c r="T31" s="489">
        <f t="shared" si="4"/>
        <v>9100.0536000000011</v>
      </c>
      <c r="U31" s="490">
        <v>0.33</v>
      </c>
      <c r="V31" s="243">
        <f t="shared" si="5"/>
        <v>5080.8632600000001</v>
      </c>
      <c r="W31" s="138" t="e">
        <f t="shared" si="3"/>
        <v>#REF!</v>
      </c>
      <c r="X31" s="338" t="s">
        <v>719</v>
      </c>
      <c r="AA31" s="4"/>
    </row>
    <row r="32" spans="2:27" s="337" customFormat="1" ht="31.5" customHeight="1" x14ac:dyDescent="0.25">
      <c r="B32" s="335" t="s">
        <v>333</v>
      </c>
      <c r="C32" s="22" t="s">
        <v>263</v>
      </c>
      <c r="D32" s="341"/>
      <c r="E32" s="340">
        <v>57007</v>
      </c>
      <c r="F32" s="38" t="s">
        <v>524</v>
      </c>
      <c r="G32" s="346" t="s">
        <v>744</v>
      </c>
      <c r="H32" s="68">
        <v>25</v>
      </c>
      <c r="I32" s="94" t="s">
        <v>331</v>
      </c>
      <c r="J32" s="39">
        <v>24</v>
      </c>
      <c r="K32" s="343" t="s">
        <v>330</v>
      </c>
      <c r="L32" s="488">
        <v>7683.2139999999999</v>
      </c>
      <c r="M32" s="489">
        <v>9219.8567999999996</v>
      </c>
      <c r="N32" s="490">
        <v>0.33</v>
      </c>
      <c r="O32" s="243">
        <v>5147.7533799999992</v>
      </c>
      <c r="P32" s="138">
        <v>0.3255990052887886</v>
      </c>
      <c r="Q32" s="491" t="e">
        <f>INDEX(#REF!,MATCH(E32,#REF!,0),1)</f>
        <v>#REF!</v>
      </c>
      <c r="R32" s="493"/>
      <c r="S32" s="488">
        <f t="shared" si="0"/>
        <v>7683.2139999999999</v>
      </c>
      <c r="T32" s="489">
        <f t="shared" si="4"/>
        <v>9219.8567999999996</v>
      </c>
      <c r="U32" s="490">
        <v>0.33</v>
      </c>
      <c r="V32" s="243">
        <f t="shared" si="5"/>
        <v>5147.7533799999992</v>
      </c>
      <c r="W32" s="138" t="e">
        <f t="shared" si="3"/>
        <v>#REF!</v>
      </c>
      <c r="X32" s="338" t="s">
        <v>719</v>
      </c>
      <c r="AA32" s="4"/>
    </row>
    <row r="33" spans="2:27" s="337" customFormat="1" ht="30" customHeight="1" x14ac:dyDescent="0.25">
      <c r="B33" s="348" t="s">
        <v>259</v>
      </c>
      <c r="C33" s="22" t="s">
        <v>263</v>
      </c>
      <c r="D33" s="341"/>
      <c r="E33" s="340">
        <v>57009</v>
      </c>
      <c r="F33" s="38" t="s">
        <v>524</v>
      </c>
      <c r="G33" s="346" t="s">
        <v>745</v>
      </c>
      <c r="H33" s="94">
        <v>25</v>
      </c>
      <c r="I33" s="94" t="s">
        <v>331</v>
      </c>
      <c r="J33" s="39">
        <v>24</v>
      </c>
      <c r="K33" s="343" t="s">
        <v>330</v>
      </c>
      <c r="L33" s="488">
        <v>8114.26</v>
      </c>
      <c r="M33" s="489">
        <v>9737.1119999999992</v>
      </c>
      <c r="N33" s="490">
        <v>0.33</v>
      </c>
      <c r="O33" s="243">
        <v>5436.5541999999996</v>
      </c>
      <c r="P33" s="138">
        <v>0.32938772136218186</v>
      </c>
      <c r="Q33" s="491" t="e">
        <f>INDEX(#REF!,MATCH(E33,#REF!,0),1)</f>
        <v>#REF!</v>
      </c>
      <c r="R33" s="493"/>
      <c r="S33" s="488">
        <f t="shared" si="0"/>
        <v>8114.26</v>
      </c>
      <c r="T33" s="489">
        <f t="shared" si="4"/>
        <v>9737.1119999999992</v>
      </c>
      <c r="U33" s="490">
        <v>0.33</v>
      </c>
      <c r="V33" s="243">
        <f t="shared" si="5"/>
        <v>5436.5541999999996</v>
      </c>
      <c r="W33" s="138" t="e">
        <f t="shared" si="3"/>
        <v>#REF!</v>
      </c>
      <c r="X33" s="338" t="s">
        <v>719</v>
      </c>
      <c r="AA33" s="4"/>
    </row>
    <row r="34" spans="2:27" s="337" customFormat="1" ht="21" thickBot="1" x14ac:dyDescent="0.3">
      <c r="B34" s="335" t="s">
        <v>333</v>
      </c>
      <c r="C34" s="25" t="s">
        <v>263</v>
      </c>
      <c r="D34" s="350"/>
      <c r="E34" s="340">
        <v>57008</v>
      </c>
      <c r="F34" s="38" t="s">
        <v>524</v>
      </c>
      <c r="G34" s="346" t="s">
        <v>746</v>
      </c>
      <c r="H34" s="94">
        <v>25</v>
      </c>
      <c r="I34" s="94" t="s">
        <v>331</v>
      </c>
      <c r="J34" s="39">
        <v>24</v>
      </c>
      <c r="K34" s="343" t="s">
        <v>330</v>
      </c>
      <c r="L34" s="488">
        <v>8361.5619999999999</v>
      </c>
      <c r="M34" s="489">
        <v>10033.874399999999</v>
      </c>
      <c r="N34" s="490">
        <v>0.33</v>
      </c>
      <c r="O34" s="243">
        <v>5602.2465399999992</v>
      </c>
      <c r="P34" s="138">
        <v>0.33138786855317498</v>
      </c>
      <c r="Q34" s="491" t="e">
        <f>INDEX(#REF!,MATCH(E34,#REF!,0),1)</f>
        <v>#REF!</v>
      </c>
      <c r="R34" s="493"/>
      <c r="S34" s="488">
        <f t="shared" si="0"/>
        <v>8361.5619999999999</v>
      </c>
      <c r="T34" s="489">
        <f t="shared" si="4"/>
        <v>10033.874399999999</v>
      </c>
      <c r="U34" s="490">
        <v>0.33</v>
      </c>
      <c r="V34" s="243">
        <f t="shared" si="5"/>
        <v>5602.2465399999992</v>
      </c>
      <c r="W34" s="138" t="e">
        <f t="shared" si="3"/>
        <v>#REF!</v>
      </c>
      <c r="X34" s="338" t="s">
        <v>719</v>
      </c>
      <c r="AA34" s="4"/>
    </row>
    <row r="35" spans="2:27" ht="20.25" x14ac:dyDescent="0.25">
      <c r="B35" s="335" t="s">
        <v>261</v>
      </c>
      <c r="C35" s="22" t="s">
        <v>263</v>
      </c>
      <c r="D35" s="23"/>
      <c r="E35" s="68">
        <v>57032</v>
      </c>
      <c r="F35" s="70" t="s">
        <v>525</v>
      </c>
      <c r="G35" s="70" t="s">
        <v>747</v>
      </c>
      <c r="H35" s="68">
        <v>25</v>
      </c>
      <c r="I35" s="39" t="s">
        <v>331</v>
      </c>
      <c r="J35" s="39">
        <v>24</v>
      </c>
      <c r="K35" s="343" t="s">
        <v>330</v>
      </c>
      <c r="L35" s="488">
        <v>8062.098</v>
      </c>
      <c r="M35" s="489">
        <v>9674.5175999999992</v>
      </c>
      <c r="N35" s="490">
        <v>0.33</v>
      </c>
      <c r="O35" s="243">
        <v>5401.6056599999993</v>
      </c>
      <c r="P35" s="138">
        <v>0.32895323573102142</v>
      </c>
      <c r="Q35" s="491" t="e">
        <f>INDEX(#REF!,MATCH(E35,#REF!,0),1)</f>
        <v>#REF!</v>
      </c>
      <c r="R35" s="492"/>
      <c r="S35" s="488">
        <f t="shared" si="0"/>
        <v>8062.098</v>
      </c>
      <c r="T35" s="489">
        <f t="shared" si="4"/>
        <v>9674.5175999999992</v>
      </c>
      <c r="U35" s="490">
        <v>0.33</v>
      </c>
      <c r="V35" s="243">
        <f t="shared" si="5"/>
        <v>5401.6056599999993</v>
      </c>
      <c r="W35" s="138" t="e">
        <f t="shared" si="3"/>
        <v>#REF!</v>
      </c>
      <c r="X35" s="338" t="s">
        <v>719</v>
      </c>
      <c r="AA35" s="4"/>
    </row>
    <row r="36" spans="2:27" s="337" customFormat="1" ht="31.5" x14ac:dyDescent="0.25">
      <c r="B36" s="335" t="s">
        <v>333</v>
      </c>
      <c r="C36" s="22" t="s">
        <v>263</v>
      </c>
      <c r="D36" s="341"/>
      <c r="E36" s="94">
        <v>57031</v>
      </c>
      <c r="F36" s="38" t="s">
        <v>525</v>
      </c>
      <c r="G36" s="70" t="s">
        <v>748</v>
      </c>
      <c r="H36" s="94">
        <v>25</v>
      </c>
      <c r="I36" s="343" t="s">
        <v>331</v>
      </c>
      <c r="J36" s="39">
        <v>24</v>
      </c>
      <c r="K36" s="343" t="s">
        <v>330</v>
      </c>
      <c r="L36" s="488">
        <v>8422.8100000000013</v>
      </c>
      <c r="M36" s="489">
        <v>10107.372000000001</v>
      </c>
      <c r="N36" s="490">
        <v>0.33</v>
      </c>
      <c r="O36" s="243">
        <v>5643.2827000000007</v>
      </c>
      <c r="P36" s="138">
        <v>0.33186405848496664</v>
      </c>
      <c r="Q36" s="491" t="e">
        <f>INDEX(#REF!,MATCH(E36,#REF!,0),1)</f>
        <v>#REF!</v>
      </c>
      <c r="R36" s="492"/>
      <c r="S36" s="488">
        <f t="shared" si="0"/>
        <v>8422.8100000000013</v>
      </c>
      <c r="T36" s="489">
        <f t="shared" si="4"/>
        <v>10107.372000000001</v>
      </c>
      <c r="U36" s="490">
        <v>0.33</v>
      </c>
      <c r="V36" s="243">
        <f t="shared" si="5"/>
        <v>5643.2827000000007</v>
      </c>
      <c r="W36" s="138" t="e">
        <f t="shared" si="3"/>
        <v>#REF!</v>
      </c>
      <c r="X36" s="338" t="s">
        <v>719</v>
      </c>
      <c r="AA36" s="4"/>
    </row>
    <row r="37" spans="2:27" s="337" customFormat="1" ht="20.25" x14ac:dyDescent="0.25">
      <c r="B37" s="335" t="s">
        <v>333</v>
      </c>
      <c r="C37" s="22" t="s">
        <v>263</v>
      </c>
      <c r="D37" s="341"/>
      <c r="E37" s="94">
        <v>57033</v>
      </c>
      <c r="F37" s="38" t="s">
        <v>525</v>
      </c>
      <c r="G37" s="70" t="s">
        <v>749</v>
      </c>
      <c r="H37" s="94">
        <v>25</v>
      </c>
      <c r="I37" s="343" t="s">
        <v>331</v>
      </c>
      <c r="J37" s="39">
        <v>24</v>
      </c>
      <c r="K37" s="343" t="s">
        <v>330</v>
      </c>
      <c r="L37" s="488">
        <v>8667.8460000000014</v>
      </c>
      <c r="M37" s="489">
        <v>10401.415200000001</v>
      </c>
      <c r="N37" s="490">
        <v>0.33</v>
      </c>
      <c r="O37" s="243">
        <v>5807.4568200000003</v>
      </c>
      <c r="P37" s="138">
        <v>0.33370490389629798</v>
      </c>
      <c r="Q37" s="491" t="e">
        <f>INDEX(#REF!,MATCH(E37,#REF!,0),1)</f>
        <v>#REF!</v>
      </c>
      <c r="R37" s="492"/>
      <c r="S37" s="488">
        <f t="shared" si="0"/>
        <v>8667.8460000000014</v>
      </c>
      <c r="T37" s="489">
        <f t="shared" si="4"/>
        <v>10401.415200000001</v>
      </c>
      <c r="U37" s="490">
        <v>0.33</v>
      </c>
      <c r="V37" s="243">
        <f t="shared" si="5"/>
        <v>5807.4568200000003</v>
      </c>
      <c r="W37" s="138" t="e">
        <f t="shared" si="3"/>
        <v>#REF!</v>
      </c>
      <c r="X37" s="338" t="s">
        <v>719</v>
      </c>
      <c r="AA37" s="4"/>
    </row>
    <row r="38" spans="2:27" s="337" customFormat="1" ht="31.5" x14ac:dyDescent="0.25">
      <c r="B38" s="335" t="s">
        <v>333</v>
      </c>
      <c r="C38" s="22" t="s">
        <v>263</v>
      </c>
      <c r="D38" s="341"/>
      <c r="E38" s="94">
        <v>57036</v>
      </c>
      <c r="F38" s="38" t="s">
        <v>526</v>
      </c>
      <c r="G38" s="342" t="s">
        <v>750</v>
      </c>
      <c r="H38" s="94">
        <v>15</v>
      </c>
      <c r="I38" s="343" t="s">
        <v>331</v>
      </c>
      <c r="J38" s="39">
        <v>50</v>
      </c>
      <c r="K38" s="343" t="s">
        <v>330</v>
      </c>
      <c r="L38" s="488">
        <v>5490.0780000000004</v>
      </c>
      <c r="M38" s="489">
        <v>6588.0936000000002</v>
      </c>
      <c r="N38" s="490">
        <v>0.33</v>
      </c>
      <c r="O38" s="243">
        <v>3678.3522600000001</v>
      </c>
      <c r="P38" s="138">
        <v>0.33611850432182366</v>
      </c>
      <c r="Q38" s="491" t="e">
        <f>INDEX(#REF!,MATCH(E38,#REF!,0),1)</f>
        <v>#REF!</v>
      </c>
      <c r="R38" s="492"/>
      <c r="S38" s="488">
        <f t="shared" si="0"/>
        <v>5490.0780000000004</v>
      </c>
      <c r="T38" s="489">
        <f t="shared" si="4"/>
        <v>6588.0936000000002</v>
      </c>
      <c r="U38" s="490">
        <v>0.33</v>
      </c>
      <c r="V38" s="243">
        <f t="shared" si="5"/>
        <v>3678.3522600000001</v>
      </c>
      <c r="W38" s="138" t="e">
        <f t="shared" si="3"/>
        <v>#REF!</v>
      </c>
      <c r="X38" s="338" t="s">
        <v>719</v>
      </c>
      <c r="Y38" s="338" t="s">
        <v>751</v>
      </c>
    </row>
    <row r="39" spans="2:27" s="337" customFormat="1" ht="31.5" x14ac:dyDescent="0.25">
      <c r="B39" s="335" t="s">
        <v>333</v>
      </c>
      <c r="C39" s="22" t="s">
        <v>263</v>
      </c>
      <c r="D39" s="341"/>
      <c r="E39" s="340">
        <v>57038</v>
      </c>
      <c r="F39" s="38" t="s">
        <v>526</v>
      </c>
      <c r="G39" s="342" t="s">
        <v>752</v>
      </c>
      <c r="H39" s="94">
        <v>15</v>
      </c>
      <c r="I39" s="343" t="s">
        <v>331</v>
      </c>
      <c r="J39" s="39">
        <v>50</v>
      </c>
      <c r="K39" s="343" t="s">
        <v>330</v>
      </c>
      <c r="L39" s="488">
        <v>6123.0400000000009</v>
      </c>
      <c r="M39" s="489">
        <v>7347.648000000001</v>
      </c>
      <c r="N39" s="490">
        <v>0.33</v>
      </c>
      <c r="O39" s="243">
        <v>4102.4368000000004</v>
      </c>
      <c r="P39" s="138">
        <v>0.3424054698417292</v>
      </c>
      <c r="Q39" s="491" t="e">
        <f>INDEX(#REF!,MATCH(E39,#REF!,0),1)</f>
        <v>#REF!</v>
      </c>
      <c r="R39" s="493"/>
      <c r="S39" s="488">
        <f t="shared" si="0"/>
        <v>6123.0400000000009</v>
      </c>
      <c r="T39" s="489">
        <f t="shared" si="4"/>
        <v>7347.648000000001</v>
      </c>
      <c r="U39" s="490">
        <v>0.33</v>
      </c>
      <c r="V39" s="243">
        <f t="shared" si="5"/>
        <v>4102.4368000000004</v>
      </c>
      <c r="W39" s="138" t="e">
        <f t="shared" si="3"/>
        <v>#REF!</v>
      </c>
      <c r="X39" s="338" t="s">
        <v>719</v>
      </c>
      <c r="Y39" s="338" t="s">
        <v>751</v>
      </c>
    </row>
    <row r="40" spans="2:27" s="337" customFormat="1" ht="20.25" x14ac:dyDescent="0.25">
      <c r="B40" s="335" t="s">
        <v>333</v>
      </c>
      <c r="C40" s="22" t="s">
        <v>263</v>
      </c>
      <c r="D40" s="341"/>
      <c r="E40" s="340">
        <v>57039</v>
      </c>
      <c r="F40" s="38" t="s">
        <v>526</v>
      </c>
      <c r="G40" s="342" t="s">
        <v>753</v>
      </c>
      <c r="H40" s="94">
        <v>15</v>
      </c>
      <c r="I40" s="343" t="s">
        <v>331</v>
      </c>
      <c r="J40" s="39">
        <v>50</v>
      </c>
      <c r="K40" s="343" t="s">
        <v>330</v>
      </c>
      <c r="L40" s="488">
        <v>6123.0400000000009</v>
      </c>
      <c r="M40" s="489">
        <v>7347.648000000001</v>
      </c>
      <c r="N40" s="490">
        <v>0.33</v>
      </c>
      <c r="O40" s="243">
        <v>4102.4368000000004</v>
      </c>
      <c r="P40" s="138">
        <v>0.3424054698417292</v>
      </c>
      <c r="Q40" s="491" t="e">
        <f>INDEX(#REF!,MATCH(E40,#REF!,0),1)</f>
        <v>#REF!</v>
      </c>
      <c r="R40" s="493"/>
      <c r="S40" s="488">
        <f t="shared" si="0"/>
        <v>6123.0400000000009</v>
      </c>
      <c r="T40" s="489">
        <f t="shared" si="4"/>
        <v>7347.648000000001</v>
      </c>
      <c r="U40" s="490">
        <v>0.33</v>
      </c>
      <c r="V40" s="243">
        <f t="shared" si="5"/>
        <v>4102.4368000000004</v>
      </c>
      <c r="W40" s="138" t="e">
        <f t="shared" si="3"/>
        <v>#REF!</v>
      </c>
      <c r="X40" s="338" t="s">
        <v>719</v>
      </c>
      <c r="Y40" s="338" t="s">
        <v>751</v>
      </c>
    </row>
  </sheetData>
  <autoFilter ref="A1:AA40">
    <filterColumn colId="10" showButton="0"/>
  </autoFilter>
  <mergeCells count="1">
    <mergeCell ref="E2:F2"/>
  </mergeCells>
  <conditionalFormatting sqref="P7:P8 P10:P13 P15:P22 W7:W8 W10:W13 W15:W22">
    <cfRule type="cellIs" dxfId="15" priority="10" operator="lessThan">
      <formula>0.2</formula>
    </cfRule>
  </conditionalFormatting>
  <conditionalFormatting sqref="P35:P40 W35:W40">
    <cfRule type="cellIs" dxfId="14" priority="9" operator="lessThan">
      <formula>0.2</formula>
    </cfRule>
  </conditionalFormatting>
  <conditionalFormatting sqref="P23:P34 W23:W34">
    <cfRule type="cellIs" dxfId="13" priority="8" operator="lessThan">
      <formula>0.2</formula>
    </cfRule>
  </conditionalFormatting>
  <conditionalFormatting sqref="P14 W14">
    <cfRule type="cellIs" dxfId="12" priority="7" operator="lessThan">
      <formula>0.2</formula>
    </cfRule>
  </conditionalFormatting>
  <pageMargins left="0.70866141732283472" right="0.70866141732283472" top="0.74803149606299213" bottom="0.74803149606299213" header="0.31496062992125984" footer="0.31496062992125984"/>
  <pageSetup paperSize="9" scale="54" fitToHeight="6" orientation="portrait" r:id="rId1"/>
  <headerFooter>
    <oddFooter>&amp;R&amp;8Seite &amp;P/&amp;N</oddFooter>
  </headerFooter>
  <rowBreaks count="1" manualBreakCount="1">
    <brk id="8" max="12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16"/>
  <sheetViews>
    <sheetView zoomScale="50" zoomScaleNormal="50" zoomScaleSheetLayoutView="70" workbookViewId="0">
      <pane ySplit="4" topLeftCell="A5" activePane="bottomLeft" state="frozen"/>
      <selection activeCell="G5" sqref="G5"/>
      <selection pane="bottomLeft" activeCell="K18" sqref="K18:K19"/>
    </sheetView>
  </sheetViews>
  <sheetFormatPr defaultColWidth="9.140625" defaultRowHeight="12.75" x14ac:dyDescent="0.2"/>
  <cols>
    <col min="1" max="1" width="2.85546875" style="1" customWidth="1"/>
    <col min="2" max="2" width="9.5703125" style="1" customWidth="1"/>
    <col min="3" max="3" width="9.7109375" style="1" customWidth="1"/>
    <col min="4" max="4" width="6.85546875" style="1" customWidth="1"/>
    <col min="5" max="5" width="11.5703125" style="1" customWidth="1"/>
    <col min="6" max="6" width="16.42578125" style="1" customWidth="1"/>
    <col min="7" max="7" width="46.7109375" style="1" customWidth="1"/>
    <col min="8" max="8" width="9.28515625" style="1" customWidth="1"/>
    <col min="9" max="9" width="9.140625" style="1" bestFit="1" customWidth="1"/>
    <col min="10" max="10" width="14.140625" style="1" customWidth="1"/>
    <col min="11" max="11" width="10.85546875" style="1" bestFit="1" customWidth="1"/>
    <col min="12" max="12" width="16.7109375" style="2" customWidth="1"/>
    <col min="13" max="13" width="16.5703125" style="2" customWidth="1"/>
    <col min="14" max="14" width="9.140625" style="2"/>
    <col min="15" max="15" width="9.85546875" style="2" bestFit="1" customWidth="1"/>
    <col min="16" max="16" width="11.85546875" style="2" customWidth="1"/>
    <col min="17" max="17" width="9.140625" style="124"/>
    <col min="18" max="18" width="9.140625" style="2"/>
    <col min="19" max="19" width="16.7109375" style="2" customWidth="1"/>
    <col min="20" max="20" width="16.5703125" style="2" customWidth="1"/>
    <col min="21" max="21" width="9.140625" style="2"/>
    <col min="22" max="22" width="9.85546875" style="2" bestFit="1" customWidth="1"/>
    <col min="23" max="23" width="11.85546875" style="2" customWidth="1"/>
    <col min="24" max="16384" width="9.140625" style="1"/>
  </cols>
  <sheetData>
    <row r="1" spans="2:24" ht="24.6" customHeight="1" x14ac:dyDescent="0.2">
      <c r="B1" s="104"/>
      <c r="C1" s="104"/>
      <c r="D1" s="104"/>
      <c r="E1" s="104"/>
      <c r="G1" s="66"/>
      <c r="H1" s="66"/>
      <c r="I1" s="66"/>
      <c r="J1" s="66"/>
      <c r="K1" s="351" t="s">
        <v>468</v>
      </c>
    </row>
    <row r="2" spans="2:24" ht="23.45" customHeight="1" x14ac:dyDescent="0.2">
      <c r="C2" s="311"/>
      <c r="D2" s="311"/>
      <c r="E2" s="1066" t="s">
        <v>712</v>
      </c>
      <c r="F2" s="1066"/>
      <c r="G2" s="121" t="s">
        <v>470</v>
      </c>
    </row>
    <row r="3" spans="2:24" ht="15" customHeight="1" thickBot="1" x14ac:dyDescent="0.35">
      <c r="E3" s="1093"/>
      <c r="F3" s="1093"/>
      <c r="G3" s="1093"/>
      <c r="H3" s="1093"/>
      <c r="I3" s="77"/>
      <c r="J3" s="77"/>
      <c r="K3" s="77"/>
    </row>
    <row r="4" spans="2:24" ht="91.9" customHeight="1" thickBot="1" x14ac:dyDescent="0.25">
      <c r="B4" s="352" t="s">
        <v>256</v>
      </c>
      <c r="C4" s="155" t="s">
        <v>257</v>
      </c>
      <c r="D4" s="156" t="s">
        <v>258</v>
      </c>
      <c r="E4" s="157" t="s">
        <v>106</v>
      </c>
      <c r="F4" s="353" t="s">
        <v>0</v>
      </c>
      <c r="G4" s="354" t="s">
        <v>1</v>
      </c>
      <c r="H4" s="355" t="s">
        <v>400</v>
      </c>
      <c r="I4" s="159" t="s">
        <v>363</v>
      </c>
      <c r="J4" s="159" t="s">
        <v>322</v>
      </c>
      <c r="K4" s="159" t="s">
        <v>323</v>
      </c>
      <c r="L4" s="325" t="s">
        <v>714</v>
      </c>
      <c r="M4" s="325" t="s">
        <v>715</v>
      </c>
      <c r="N4" s="357" t="s">
        <v>509</v>
      </c>
      <c r="O4" s="327" t="s">
        <v>510</v>
      </c>
      <c r="P4" s="358" t="s">
        <v>755</v>
      </c>
      <c r="Q4" s="356" t="s">
        <v>754</v>
      </c>
      <c r="R4" s="163" t="s">
        <v>512</v>
      </c>
      <c r="S4" s="325" t="s">
        <v>714</v>
      </c>
      <c r="T4" s="325" t="s">
        <v>715</v>
      </c>
      <c r="U4" s="357" t="s">
        <v>509</v>
      </c>
      <c r="V4" s="327" t="s">
        <v>510</v>
      </c>
      <c r="W4" s="358" t="s">
        <v>755</v>
      </c>
    </row>
    <row r="5" spans="2:24" s="334" customFormat="1" ht="20.100000000000001" customHeight="1" thickBot="1" x14ac:dyDescent="0.4">
      <c r="B5" s="359" t="s">
        <v>198</v>
      </c>
      <c r="C5" s="359"/>
      <c r="D5" s="359"/>
      <c r="E5" s="359"/>
      <c r="F5" s="360"/>
      <c r="G5" s="360"/>
      <c r="H5" s="360"/>
      <c r="I5" s="360"/>
      <c r="J5" s="360"/>
      <c r="K5" s="360"/>
      <c r="L5" s="361"/>
      <c r="M5" s="361"/>
      <c r="N5" s="361"/>
      <c r="O5" s="361"/>
      <c r="P5" s="361"/>
      <c r="Q5" s="362"/>
      <c r="R5" s="361"/>
      <c r="S5" s="361"/>
      <c r="T5" s="361"/>
      <c r="U5" s="361"/>
      <c r="V5" s="361"/>
      <c r="W5" s="361"/>
    </row>
    <row r="6" spans="2:24" s="80" customFormat="1" ht="20.100000000000001" customHeight="1" thickBot="1" x14ac:dyDescent="0.35">
      <c r="B6" s="173" t="s">
        <v>299</v>
      </c>
      <c r="C6" s="173"/>
      <c r="D6" s="173"/>
      <c r="E6" s="173"/>
      <c r="F6" s="174"/>
      <c r="G6" s="174"/>
      <c r="H6" s="174"/>
      <c r="I6" s="174"/>
      <c r="J6" s="174"/>
      <c r="K6" s="174"/>
      <c r="L6" s="245"/>
      <c r="M6" s="245"/>
      <c r="N6" s="245"/>
      <c r="O6" s="245"/>
      <c r="P6" s="363"/>
      <c r="Q6" s="246"/>
      <c r="R6" s="245"/>
      <c r="S6" s="245"/>
      <c r="T6" s="245"/>
      <c r="U6" s="245"/>
      <c r="V6" s="245"/>
      <c r="W6" s="363"/>
    </row>
    <row r="7" spans="2:24" s="337" customFormat="1" ht="31.5" customHeight="1" thickBot="1" x14ac:dyDescent="0.3">
      <c r="B7" s="364" t="s">
        <v>333</v>
      </c>
      <c r="C7" s="365" t="s">
        <v>263</v>
      </c>
      <c r="D7" s="366"/>
      <c r="E7" s="367">
        <v>83767</v>
      </c>
      <c r="F7" s="98" t="s">
        <v>159</v>
      </c>
      <c r="G7" s="368" t="s">
        <v>332</v>
      </c>
      <c r="H7" s="95">
        <v>20</v>
      </c>
      <c r="I7" s="95" t="s">
        <v>331</v>
      </c>
      <c r="J7" s="40">
        <v>32</v>
      </c>
      <c r="K7" s="95" t="s">
        <v>330</v>
      </c>
      <c r="L7" s="372">
        <v>6744.3750000000009</v>
      </c>
      <c r="M7" s="373">
        <v>8093.2500000000009</v>
      </c>
      <c r="N7" s="369">
        <v>0.25</v>
      </c>
      <c r="O7" s="374">
        <v>5058.2812500000009</v>
      </c>
      <c r="P7" s="375">
        <v>0.40229895283106298</v>
      </c>
      <c r="Q7" s="370" t="e">
        <f>INDEX(#REF!,MATCH(E7,#REF!,0),1)</f>
        <v>#REF!</v>
      </c>
      <c r="R7" s="371"/>
      <c r="S7" s="372">
        <f>L7*R7+L7</f>
        <v>6744.3750000000009</v>
      </c>
      <c r="T7" s="373">
        <f>S7*1.2</f>
        <v>8093.2500000000009</v>
      </c>
      <c r="U7" s="369">
        <v>0.25</v>
      </c>
      <c r="V7" s="374">
        <f t="shared" ref="V7" si="0">(1-U7)*S7</f>
        <v>5058.2812500000009</v>
      </c>
      <c r="W7" s="375" t="e">
        <f>(V7-Q7)/V7</f>
        <v>#REF!</v>
      </c>
      <c r="X7" s="338" t="s">
        <v>719</v>
      </c>
    </row>
    <row r="8" spans="2:24" s="334" customFormat="1" ht="20.100000000000001" customHeight="1" thickBot="1" x14ac:dyDescent="0.4">
      <c r="B8" s="359" t="s">
        <v>199</v>
      </c>
      <c r="C8" s="359"/>
      <c r="D8" s="359"/>
      <c r="E8" s="359"/>
      <c r="F8" s="376"/>
      <c r="G8" s="377"/>
      <c r="H8" s="376"/>
      <c r="I8" s="376"/>
      <c r="J8" s="376"/>
      <c r="K8" s="376"/>
      <c r="L8" s="378"/>
      <c r="M8" s="378"/>
      <c r="N8" s="378"/>
      <c r="O8" s="378"/>
      <c r="P8" s="378"/>
      <c r="Q8" s="378"/>
      <c r="R8" s="378"/>
      <c r="S8" s="378"/>
      <c r="T8" s="378"/>
      <c r="U8" s="378"/>
      <c r="V8" s="378"/>
      <c r="W8" s="378"/>
    </row>
    <row r="9" spans="2:24" s="80" customFormat="1" ht="20.100000000000001" customHeight="1" thickBot="1" x14ac:dyDescent="0.35">
      <c r="B9" s="173" t="s">
        <v>480</v>
      </c>
      <c r="C9" s="173"/>
      <c r="D9" s="173"/>
      <c r="E9" s="173"/>
      <c r="F9" s="178"/>
      <c r="G9" s="179"/>
      <c r="H9" s="178"/>
      <c r="I9" s="178"/>
      <c r="J9" s="178"/>
      <c r="K9" s="178"/>
      <c r="L9" s="379"/>
      <c r="M9" s="379"/>
      <c r="N9" s="379"/>
      <c r="O9" s="379"/>
      <c r="P9" s="380"/>
      <c r="Q9" s="380"/>
      <c r="R9" s="379"/>
      <c r="S9" s="379"/>
      <c r="T9" s="379"/>
      <c r="U9" s="379"/>
      <c r="V9" s="379"/>
      <c r="W9" s="380"/>
    </row>
    <row r="10" spans="2:24" s="337" customFormat="1" ht="47.25" x14ac:dyDescent="0.25">
      <c r="B10" s="381" t="s">
        <v>333</v>
      </c>
      <c r="C10" s="382" t="s">
        <v>263</v>
      </c>
      <c r="D10" s="341"/>
      <c r="E10" s="340">
        <v>77855</v>
      </c>
      <c r="F10" s="117" t="s">
        <v>160</v>
      </c>
      <c r="G10" s="349" t="s">
        <v>176</v>
      </c>
      <c r="H10" s="94">
        <v>5</v>
      </c>
      <c r="I10" s="94" t="s">
        <v>331</v>
      </c>
      <c r="J10" s="39">
        <v>54</v>
      </c>
      <c r="K10" s="94" t="s">
        <v>330</v>
      </c>
      <c r="L10" s="372">
        <v>6650</v>
      </c>
      <c r="M10" s="373">
        <v>7980</v>
      </c>
      <c r="N10" s="369">
        <v>0.25</v>
      </c>
      <c r="O10" s="374">
        <v>4987.5</v>
      </c>
      <c r="P10" s="375">
        <v>0.36538345864661653</v>
      </c>
      <c r="Q10" s="370" t="e">
        <f>INDEX(#REF!,MATCH(E10,#REF!,0),1)</f>
        <v>#REF!</v>
      </c>
      <c r="R10" s="371"/>
      <c r="S10" s="372">
        <f>L10*R10+L10</f>
        <v>6650</v>
      </c>
      <c r="T10" s="373">
        <f>S10*1.2</f>
        <v>7980</v>
      </c>
      <c r="U10" s="369">
        <v>0.25</v>
      </c>
      <c r="V10" s="374">
        <f t="shared" ref="V10:V12" si="1">(1-U10)*S10</f>
        <v>4987.5</v>
      </c>
      <c r="W10" s="375" t="e">
        <f>(V10-Q10)/V10</f>
        <v>#REF!</v>
      </c>
      <c r="X10" s="338" t="s">
        <v>719</v>
      </c>
    </row>
    <row r="11" spans="2:24" s="337" customFormat="1" ht="47.25" x14ac:dyDescent="0.25">
      <c r="B11" s="381" t="s">
        <v>333</v>
      </c>
      <c r="C11" s="382" t="s">
        <v>263</v>
      </c>
      <c r="D11" s="341"/>
      <c r="E11" s="340">
        <v>77856</v>
      </c>
      <c r="F11" s="117" t="s">
        <v>161</v>
      </c>
      <c r="G11" s="349" t="s">
        <v>399</v>
      </c>
      <c r="H11" s="94">
        <v>5</v>
      </c>
      <c r="I11" s="94" t="s">
        <v>331</v>
      </c>
      <c r="J11" s="39">
        <v>54</v>
      </c>
      <c r="K11" s="94" t="s">
        <v>330</v>
      </c>
      <c r="L11" s="372">
        <v>6650</v>
      </c>
      <c r="M11" s="373">
        <v>7980</v>
      </c>
      <c r="N11" s="369">
        <v>0.25</v>
      </c>
      <c r="O11" s="374">
        <v>4987.5</v>
      </c>
      <c r="P11" s="375">
        <v>0.35674385964912275</v>
      </c>
      <c r="Q11" s="370" t="e">
        <f>INDEX(#REF!,MATCH(E11,#REF!,0),1)</f>
        <v>#REF!</v>
      </c>
      <c r="R11" s="371"/>
      <c r="S11" s="372">
        <f>L11*R11+L11</f>
        <v>6650</v>
      </c>
      <c r="T11" s="373">
        <f>S11*1.2</f>
        <v>7980</v>
      </c>
      <c r="U11" s="369">
        <v>0.25</v>
      </c>
      <c r="V11" s="374">
        <f t="shared" si="1"/>
        <v>4987.5</v>
      </c>
      <c r="W11" s="375" t="e">
        <f>(V11-Q11)/V11</f>
        <v>#REF!</v>
      </c>
      <c r="X11" s="338" t="s">
        <v>719</v>
      </c>
    </row>
    <row r="12" spans="2:24" s="337" customFormat="1" ht="48" thickBot="1" x14ac:dyDescent="0.3">
      <c r="B12" s="364" t="s">
        <v>333</v>
      </c>
      <c r="C12" s="365" t="s">
        <v>263</v>
      </c>
      <c r="D12" s="366"/>
      <c r="E12" s="367">
        <v>77857</v>
      </c>
      <c r="F12" s="118" t="s">
        <v>162</v>
      </c>
      <c r="G12" s="368" t="s">
        <v>177</v>
      </c>
      <c r="H12" s="95">
        <v>5</v>
      </c>
      <c r="I12" s="95" t="s">
        <v>331</v>
      </c>
      <c r="J12" s="40">
        <v>54</v>
      </c>
      <c r="K12" s="95" t="s">
        <v>330</v>
      </c>
      <c r="L12" s="372">
        <v>6650</v>
      </c>
      <c r="M12" s="373">
        <v>7980</v>
      </c>
      <c r="N12" s="369">
        <v>0.25</v>
      </c>
      <c r="O12" s="374">
        <v>4987.5</v>
      </c>
      <c r="P12" s="375">
        <v>0.34240802005012527</v>
      </c>
      <c r="Q12" s="370" t="e">
        <f>INDEX(#REF!,MATCH(E12,#REF!,0),1)</f>
        <v>#REF!</v>
      </c>
      <c r="R12" s="371"/>
      <c r="S12" s="372">
        <f>L12*R12+L12</f>
        <v>6650</v>
      </c>
      <c r="T12" s="373">
        <f>S12*1.2</f>
        <v>7980</v>
      </c>
      <c r="U12" s="369">
        <v>0.25</v>
      </c>
      <c r="V12" s="374">
        <f t="shared" si="1"/>
        <v>4987.5</v>
      </c>
      <c r="W12" s="375" t="e">
        <f>(V12-Q12)/V12</f>
        <v>#REF!</v>
      </c>
      <c r="X12" s="338" t="s">
        <v>719</v>
      </c>
    </row>
    <row r="13" spans="2:24" ht="15.75" x14ac:dyDescent="0.25">
      <c r="E13" s="13"/>
      <c r="F13" s="14"/>
      <c r="G13" s="14"/>
    </row>
    <row r="14" spans="2:24" ht="19.149999999999999" customHeight="1" x14ac:dyDescent="0.25">
      <c r="E14" s="13"/>
      <c r="F14" s="7"/>
      <c r="G14" s="7"/>
    </row>
    <row r="16" spans="2:24" ht="18.75" x14ac:dyDescent="0.3">
      <c r="F16" s="9"/>
      <c r="G16" s="8"/>
    </row>
  </sheetData>
  <autoFilter ref="A1:Y16"/>
  <mergeCells count="2">
    <mergeCell ref="E2:F2"/>
    <mergeCell ref="E3:H3"/>
  </mergeCells>
  <conditionalFormatting sqref="P7 P10:P12 W7 W10:W12">
    <cfRule type="cellIs" dxfId="11" priority="5" operator="lessThan">
      <formula>0.2</formula>
    </cfRule>
  </conditionalFormatting>
  <pageMargins left="0.7" right="0.7" top="0.75" bottom="0.75" header="0.3" footer="0.3"/>
  <pageSetup paperSize="9" scale="43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5"/>
  <sheetViews>
    <sheetView showOutlineSymbols="0" zoomScale="40" zoomScaleNormal="40" zoomScalePageLayoutView="48" workbookViewId="0">
      <selection activeCell="G18" sqref="G18"/>
    </sheetView>
  </sheetViews>
  <sheetFormatPr defaultColWidth="7.7109375" defaultRowHeight="15.75" outlineLevelCol="3" x14ac:dyDescent="0.25"/>
  <cols>
    <col min="1" max="1" width="2.28515625" style="1" customWidth="1"/>
    <col min="2" max="2" width="9.140625" style="1" customWidth="1"/>
    <col min="3" max="3" width="12.85546875" style="1" customWidth="1"/>
    <col min="4" max="4" width="6.85546875" style="1" customWidth="1"/>
    <col min="5" max="5" width="12.28515625" style="51" customWidth="1"/>
    <col min="6" max="6" width="23.5703125" style="14" customWidth="1"/>
    <col min="7" max="7" width="72.7109375" style="515" customWidth="1" outlineLevel="3"/>
    <col min="8" max="8" width="10.28515625" style="1" customWidth="1"/>
    <col min="9" max="9" width="9.28515625" style="1" bestFit="1" customWidth="1"/>
    <col min="10" max="10" width="14.7109375" style="1" customWidth="1"/>
    <col min="11" max="11" width="15.85546875" style="1" customWidth="1"/>
    <col min="12" max="12" width="17.7109375" style="2" customWidth="1"/>
    <col min="13" max="13" width="18.5703125" style="2" customWidth="1"/>
    <col min="14" max="20" width="19.85546875" style="1" customWidth="1"/>
    <col min="21" max="21" width="9.7109375" style="1" customWidth="1"/>
    <col min="22" max="22" width="10.28515625" style="1" customWidth="1"/>
    <col min="23" max="23" width="10.28515625" style="1" bestFit="1" customWidth="1"/>
    <col min="24" max="16384" width="7.7109375" style="1"/>
  </cols>
  <sheetData>
    <row r="1" spans="2:23" customFormat="1" ht="71.25" customHeight="1" x14ac:dyDescent="0.2">
      <c r="B1" s="104"/>
      <c r="C1" s="104"/>
      <c r="D1" s="104"/>
      <c r="E1" s="104"/>
      <c r="F1" s="50"/>
      <c r="G1" s="504"/>
      <c r="H1" s="66"/>
      <c r="I1" s="66"/>
      <c r="J1" s="66"/>
      <c r="K1" s="1"/>
      <c r="L1" s="1095"/>
      <c r="M1" s="1095"/>
      <c r="N1" s="66"/>
      <c r="O1" s="66"/>
      <c r="P1" s="66"/>
      <c r="Q1" s="66"/>
      <c r="R1" s="66"/>
      <c r="S1" s="66"/>
      <c r="T1" s="66"/>
    </row>
    <row r="2" spans="2:23" customFormat="1" ht="23.45" customHeight="1" thickBot="1" x14ac:dyDescent="0.25">
      <c r="B2" s="1096" t="s">
        <v>1047</v>
      </c>
      <c r="C2" s="1096"/>
      <c r="D2" s="1096"/>
      <c r="E2" s="1096"/>
      <c r="F2" s="311"/>
      <c r="G2" s="78" t="s">
        <v>334</v>
      </c>
      <c r="H2" s="18"/>
      <c r="I2" s="18"/>
      <c r="J2" s="18"/>
      <c r="K2" s="18"/>
      <c r="L2" s="126"/>
      <c r="M2" s="5"/>
    </row>
    <row r="3" spans="2:23" ht="133.5" customHeight="1" thickBot="1" x14ac:dyDescent="0.25">
      <c r="B3" s="505" t="s">
        <v>256</v>
      </c>
      <c r="C3" s="506" t="s">
        <v>257</v>
      </c>
      <c r="D3" s="507" t="s">
        <v>258</v>
      </c>
      <c r="E3" s="508" t="s">
        <v>106</v>
      </c>
      <c r="F3" s="509" t="s">
        <v>0</v>
      </c>
      <c r="G3" s="510" t="s">
        <v>1</v>
      </c>
      <c r="H3" s="511" t="s">
        <v>400</v>
      </c>
      <c r="I3" s="511" t="s">
        <v>321</v>
      </c>
      <c r="J3" s="511" t="s">
        <v>322</v>
      </c>
      <c r="K3" s="511" t="s">
        <v>323</v>
      </c>
      <c r="L3" s="512" t="s">
        <v>1048</v>
      </c>
      <c r="M3" s="512" t="s">
        <v>1049</v>
      </c>
      <c r="N3" s="161" t="s">
        <v>509</v>
      </c>
      <c r="O3" s="162" t="s">
        <v>510</v>
      </c>
      <c r="P3" s="164" t="s">
        <v>604</v>
      </c>
      <c r="Q3" s="160" t="s">
        <v>621</v>
      </c>
      <c r="R3" s="163" t="s">
        <v>512</v>
      </c>
      <c r="S3" s="149" t="s">
        <v>602</v>
      </c>
      <c r="T3" s="149" t="s">
        <v>603</v>
      </c>
      <c r="U3" s="161" t="s">
        <v>509</v>
      </c>
      <c r="V3" s="162" t="s">
        <v>510</v>
      </c>
      <c r="W3" s="164" t="s">
        <v>604</v>
      </c>
    </row>
    <row r="4" spans="2:23" s="80" customFormat="1" ht="20.100000000000001" customHeight="1" thickBot="1" x14ac:dyDescent="0.35">
      <c r="B4" s="142" t="s">
        <v>1050</v>
      </c>
      <c r="C4" s="143"/>
      <c r="D4" s="143"/>
      <c r="E4" s="143"/>
      <c r="F4" s="144"/>
      <c r="G4" s="144"/>
      <c r="H4" s="144"/>
      <c r="I4" s="144"/>
      <c r="J4" s="144"/>
      <c r="K4" s="144"/>
      <c r="L4" s="145"/>
      <c r="M4" s="145"/>
      <c r="N4" s="145"/>
      <c r="O4" s="145"/>
      <c r="P4" s="145"/>
      <c r="Q4" s="145"/>
      <c r="R4" s="145"/>
      <c r="S4" s="145"/>
      <c r="T4" s="145"/>
      <c r="U4" s="145"/>
      <c r="V4" s="145"/>
      <c r="W4" s="145"/>
    </row>
    <row r="5" spans="2:23" s="80" customFormat="1" ht="27.95" customHeight="1" thickBot="1" x14ac:dyDescent="0.35">
      <c r="B5" s="150" t="s">
        <v>1051</v>
      </c>
      <c r="C5" s="151"/>
      <c r="D5" s="151"/>
      <c r="E5" s="151"/>
      <c r="F5" s="152"/>
      <c r="G5" s="152"/>
      <c r="H5" s="152"/>
      <c r="I5" s="152"/>
      <c r="J5" s="152"/>
      <c r="K5" s="152"/>
      <c r="L5" s="153"/>
      <c r="M5" s="153"/>
      <c r="N5" s="153"/>
      <c r="O5" s="153"/>
      <c r="P5" s="153"/>
      <c r="Q5" s="153"/>
      <c r="R5" s="153"/>
      <c r="S5" s="153"/>
      <c r="T5" s="153"/>
      <c r="U5" s="153"/>
      <c r="V5" s="153"/>
      <c r="W5" s="153"/>
    </row>
    <row r="6" spans="2:23" s="80" customFormat="1" ht="21" customHeight="1" thickBot="1" x14ac:dyDescent="0.35">
      <c r="B6" s="173" t="s">
        <v>1052</v>
      </c>
      <c r="C6" s="173"/>
      <c r="D6" s="173"/>
      <c r="E6" s="173"/>
      <c r="F6" s="174"/>
      <c r="G6" s="174"/>
      <c r="H6" s="174"/>
      <c r="I6" s="174"/>
      <c r="J6" s="174"/>
      <c r="K6" s="174"/>
      <c r="L6" s="175"/>
      <c r="M6" s="175"/>
      <c r="N6" s="175"/>
      <c r="O6" s="175"/>
      <c r="P6" s="175"/>
      <c r="Q6" s="175"/>
      <c r="R6" s="175"/>
      <c r="S6" s="175"/>
      <c r="T6" s="175"/>
      <c r="U6" s="175"/>
      <c r="V6" s="175"/>
      <c r="W6" s="175"/>
    </row>
    <row r="7" spans="2:23" ht="27.6" customHeight="1" thickBot="1" x14ac:dyDescent="0.25">
      <c r="B7" s="24" t="s">
        <v>259</v>
      </c>
      <c r="C7" s="27"/>
      <c r="D7" s="28" t="s">
        <v>260</v>
      </c>
      <c r="E7" s="45">
        <v>72832</v>
      </c>
      <c r="F7" s="41" t="s">
        <v>142</v>
      </c>
      <c r="G7" s="123" t="s">
        <v>140</v>
      </c>
      <c r="H7" s="40">
        <v>25</v>
      </c>
      <c r="I7" s="36" t="s">
        <v>324</v>
      </c>
      <c r="J7" s="36">
        <v>48</v>
      </c>
      <c r="K7" s="36" t="s">
        <v>325</v>
      </c>
      <c r="L7" s="513">
        <v>662.06700000000001</v>
      </c>
      <c r="M7" s="514">
        <v>794.48040000000003</v>
      </c>
      <c r="N7" s="208">
        <v>0.33</v>
      </c>
      <c r="O7" s="209">
        <v>443.57848885349983</v>
      </c>
      <c r="P7" s="197">
        <v>0.32906138648867922</v>
      </c>
      <c r="Q7" s="210" t="e">
        <f>INDEX(#REF!,MATCH(E7,#REF!,0),1)</f>
        <v>#REF!</v>
      </c>
      <c r="R7" s="205"/>
      <c r="S7" s="211">
        <f>L7*R7+L7</f>
        <v>662.06700000000001</v>
      </c>
      <c r="T7" s="207">
        <f>S7*1.2</f>
        <v>794.48040000000003</v>
      </c>
      <c r="U7" s="208">
        <v>0.33</v>
      </c>
      <c r="V7" s="209">
        <f>(1-U7)*S7</f>
        <v>443.58488999999997</v>
      </c>
      <c r="W7" s="197" t="e">
        <f>(V7-Q7)/V7</f>
        <v>#REF!</v>
      </c>
    </row>
    <row r="8" spans="2:23" s="80" customFormat="1" ht="27" customHeight="1" thickBot="1" x14ac:dyDescent="0.35">
      <c r="B8" s="142" t="s">
        <v>1053</v>
      </c>
      <c r="C8" s="143"/>
      <c r="D8" s="143"/>
      <c r="E8" s="143"/>
      <c r="F8" s="146"/>
      <c r="G8" s="146"/>
      <c r="H8" s="146"/>
      <c r="I8" s="146"/>
      <c r="J8" s="146"/>
      <c r="K8" s="146"/>
      <c r="L8" s="146"/>
      <c r="M8" s="146"/>
      <c r="N8" s="146"/>
      <c r="O8" s="146"/>
      <c r="P8" s="146"/>
      <c r="Q8" s="146"/>
      <c r="R8" s="146"/>
      <c r="S8" s="146"/>
      <c r="T8" s="146"/>
      <c r="U8" s="146"/>
      <c r="V8" s="146"/>
      <c r="W8" s="146"/>
    </row>
    <row r="9" spans="2:23" s="80" customFormat="1" ht="21" customHeight="1" thickBot="1" x14ac:dyDescent="0.35">
      <c r="B9" s="173" t="s">
        <v>1052</v>
      </c>
      <c r="C9" s="173"/>
      <c r="D9" s="173"/>
      <c r="E9" s="173"/>
      <c r="F9" s="174"/>
      <c r="G9" s="174"/>
      <c r="H9" s="174"/>
      <c r="I9" s="174"/>
      <c r="J9" s="174"/>
      <c r="K9" s="174"/>
      <c r="L9" s="175"/>
      <c r="M9" s="175"/>
      <c r="N9" s="175"/>
      <c r="O9" s="175"/>
      <c r="P9" s="175"/>
      <c r="Q9" s="175"/>
      <c r="R9" s="175"/>
      <c r="S9" s="175"/>
      <c r="T9" s="175"/>
      <c r="U9" s="175"/>
      <c r="V9" s="175"/>
      <c r="W9" s="175"/>
    </row>
    <row r="10" spans="2:23" ht="33.75" customHeight="1" x14ac:dyDescent="0.2">
      <c r="B10" s="19" t="s">
        <v>261</v>
      </c>
      <c r="C10" s="20"/>
      <c r="D10" s="21" t="s">
        <v>260</v>
      </c>
      <c r="E10" s="44">
        <v>72884</v>
      </c>
      <c r="F10" s="48" t="s">
        <v>158</v>
      </c>
      <c r="G10" s="100" t="s">
        <v>63</v>
      </c>
      <c r="H10" s="42">
        <v>40</v>
      </c>
      <c r="I10" s="42" t="s">
        <v>324</v>
      </c>
      <c r="J10" s="42">
        <v>40</v>
      </c>
      <c r="K10" s="42" t="s">
        <v>325</v>
      </c>
      <c r="L10" s="206">
        <v>852.005</v>
      </c>
      <c r="M10" s="207">
        <v>1022.4059999999999</v>
      </c>
      <c r="N10" s="208">
        <v>0.33</v>
      </c>
      <c r="O10" s="209">
        <v>570.83954523750003</v>
      </c>
      <c r="P10" s="197">
        <v>0.31143523030369968</v>
      </c>
      <c r="Q10" s="210" t="e">
        <f>INDEX(#REF!,MATCH(E10,#REF!,0),1)</f>
        <v>#REF!</v>
      </c>
      <c r="R10" s="205"/>
      <c r="S10" s="211">
        <f t="shared" ref="S10:S11" si="0">L10*R10+L10</f>
        <v>852.005</v>
      </c>
      <c r="T10" s="207">
        <f t="shared" ref="T10:T11" si="1">S10*1.2</f>
        <v>1022.4059999999999</v>
      </c>
      <c r="U10" s="208">
        <v>0.33</v>
      </c>
      <c r="V10" s="209">
        <f t="shared" ref="V10:V11" si="2">(1-U10)*S10</f>
        <v>570.84334999999999</v>
      </c>
      <c r="W10" s="197" t="e">
        <f>(V10-Q10)/V10</f>
        <v>#REF!</v>
      </c>
    </row>
    <row r="11" spans="2:23" ht="24" thickBot="1" x14ac:dyDescent="0.25">
      <c r="B11" s="120" t="s">
        <v>261</v>
      </c>
      <c r="C11" s="25"/>
      <c r="D11" s="26" t="s">
        <v>260</v>
      </c>
      <c r="E11" s="40">
        <v>72989</v>
      </c>
      <c r="F11" s="41" t="s">
        <v>479</v>
      </c>
      <c r="G11" s="123" t="s">
        <v>70</v>
      </c>
      <c r="H11" s="40">
        <v>40</v>
      </c>
      <c r="I11" s="40" t="s">
        <v>324</v>
      </c>
      <c r="J11" s="40">
        <v>40</v>
      </c>
      <c r="K11" s="40" t="s">
        <v>325</v>
      </c>
      <c r="L11" s="213">
        <v>597.64949999999999</v>
      </c>
      <c r="M11" s="214">
        <v>717.17939999999999</v>
      </c>
      <c r="N11" s="215">
        <v>0.33</v>
      </c>
      <c r="O11" s="216">
        <v>400.42340624999997</v>
      </c>
      <c r="P11" s="198">
        <v>0.26787496578816677</v>
      </c>
      <c r="Q11" s="210" t="e">
        <f>INDEX(#REF!,MATCH(E11,#REF!,0),1)</f>
        <v>#REF!</v>
      </c>
      <c r="R11" s="212"/>
      <c r="S11" s="211">
        <f t="shared" si="0"/>
        <v>597.64949999999999</v>
      </c>
      <c r="T11" s="214">
        <f t="shared" si="1"/>
        <v>717.17939999999999</v>
      </c>
      <c r="U11" s="215">
        <v>0.33</v>
      </c>
      <c r="V11" s="216">
        <f t="shared" si="2"/>
        <v>400.42516499999994</v>
      </c>
      <c r="W11" s="198" t="e">
        <f>(V11-Q11)/V11</f>
        <v>#REF!</v>
      </c>
    </row>
    <row r="12" spans="2:23" s="80" customFormat="1" ht="25.5" customHeight="1" thickBot="1" x14ac:dyDescent="0.35">
      <c r="B12" s="143" t="s">
        <v>1054</v>
      </c>
      <c r="C12" s="143"/>
      <c r="D12" s="143"/>
      <c r="E12" s="143"/>
      <c r="F12" s="144"/>
      <c r="G12" s="144"/>
      <c r="H12" s="144"/>
      <c r="I12" s="144"/>
      <c r="J12" s="144"/>
      <c r="K12" s="144"/>
      <c r="L12" s="145"/>
      <c r="M12" s="145"/>
      <c r="N12" s="145"/>
      <c r="O12" s="145"/>
      <c r="P12" s="145"/>
      <c r="Q12" s="145"/>
      <c r="R12" s="145"/>
      <c r="S12" s="145"/>
      <c r="T12" s="145"/>
      <c r="U12" s="145"/>
      <c r="V12" s="145"/>
      <c r="W12" s="145"/>
    </row>
    <row r="13" spans="2:23" s="80" customFormat="1" ht="21" customHeight="1" thickBot="1" x14ac:dyDescent="0.35">
      <c r="B13" s="173" t="s">
        <v>1052</v>
      </c>
      <c r="C13" s="173"/>
      <c r="D13" s="173"/>
      <c r="E13" s="173"/>
      <c r="F13" s="174"/>
      <c r="G13" s="174"/>
      <c r="H13" s="174"/>
      <c r="I13" s="174"/>
      <c r="J13" s="174"/>
      <c r="K13" s="174"/>
      <c r="L13" s="175"/>
      <c r="M13" s="175"/>
      <c r="N13" s="175"/>
      <c r="O13" s="175"/>
      <c r="P13" s="175"/>
      <c r="Q13" s="175"/>
      <c r="R13" s="175"/>
      <c r="S13" s="175"/>
      <c r="T13" s="175"/>
      <c r="U13" s="175"/>
      <c r="V13" s="175"/>
      <c r="W13" s="175"/>
    </row>
    <row r="14" spans="2:23" ht="33.75" customHeight="1" x14ac:dyDescent="0.3">
      <c r="B14" s="33" t="s">
        <v>259</v>
      </c>
      <c r="C14" s="130"/>
      <c r="D14" s="32" t="s">
        <v>260</v>
      </c>
      <c r="E14" s="44">
        <v>72835</v>
      </c>
      <c r="F14" s="43" t="s">
        <v>165</v>
      </c>
      <c r="G14" s="6" t="s">
        <v>1055</v>
      </c>
      <c r="H14" s="42">
        <v>25</v>
      </c>
      <c r="I14" s="36" t="s">
        <v>324</v>
      </c>
      <c r="J14" s="36">
        <v>48</v>
      </c>
      <c r="K14" s="36" t="s">
        <v>325</v>
      </c>
      <c r="L14" s="181">
        <v>525.75119999999993</v>
      </c>
      <c r="M14" s="176">
        <v>630.90143999999987</v>
      </c>
      <c r="N14" s="277">
        <v>0.25</v>
      </c>
      <c r="O14" s="278">
        <v>394.30785712499994</v>
      </c>
      <c r="P14" s="279">
        <v>0.30326014296766202</v>
      </c>
      <c r="Q14" s="280" t="e">
        <f>INDEX(#REF!,MATCH(E14,#REF!,0),1)</f>
        <v>#REF!</v>
      </c>
      <c r="R14" s="221"/>
      <c r="S14" s="222">
        <f>L14*R14+L14</f>
        <v>525.75119999999993</v>
      </c>
      <c r="T14" s="276">
        <f t="shared" ref="T14:T19" si="3">S14*1.2</f>
        <v>630.90143999999987</v>
      </c>
      <c r="U14" s="277">
        <v>0.25</v>
      </c>
      <c r="V14" s="278">
        <f t="shared" ref="V14:V19" si="4">(1-U14)*S14</f>
        <v>394.31339999999994</v>
      </c>
      <c r="W14" s="279" t="e">
        <f t="shared" ref="W14:W19" si="5">(V14-Q14)/V14</f>
        <v>#REF!</v>
      </c>
    </row>
    <row r="15" spans="2:23" ht="31.5" customHeight="1" x14ac:dyDescent="0.3">
      <c r="B15" s="30" t="s">
        <v>262</v>
      </c>
      <c r="C15" s="131"/>
      <c r="D15" s="132" t="s">
        <v>260</v>
      </c>
      <c r="E15" s="37">
        <v>72834</v>
      </c>
      <c r="F15" s="38" t="s">
        <v>172</v>
      </c>
      <c r="G15" s="6" t="s">
        <v>173</v>
      </c>
      <c r="H15" s="39">
        <v>25</v>
      </c>
      <c r="I15" s="36" t="s">
        <v>324</v>
      </c>
      <c r="J15" s="36">
        <v>48</v>
      </c>
      <c r="K15" s="36" t="s">
        <v>325</v>
      </c>
      <c r="L15" s="180">
        <v>372.49680000000001</v>
      </c>
      <c r="M15" s="172">
        <v>446.99615999999997</v>
      </c>
      <c r="N15" s="242">
        <v>0.25</v>
      </c>
      <c r="O15" s="243">
        <v>279.37098188999994</v>
      </c>
      <c r="P15" s="138">
        <v>0.23549683451341627</v>
      </c>
      <c r="Q15" s="239" t="e">
        <f>INDEX(#REF!,MATCH(E15,#REF!,0),1)</f>
        <v>#REF!</v>
      </c>
      <c r="R15" s="129"/>
      <c r="S15" s="180">
        <f t="shared" ref="S15:S19" si="6">L15*R15+L15</f>
        <v>372.49680000000001</v>
      </c>
      <c r="T15" s="172">
        <f t="shared" si="3"/>
        <v>446.99615999999997</v>
      </c>
      <c r="U15" s="242">
        <v>0.25</v>
      </c>
      <c r="V15" s="243">
        <f t="shared" si="4"/>
        <v>279.37260000000003</v>
      </c>
      <c r="W15" s="138" t="e">
        <f t="shared" si="5"/>
        <v>#REF!</v>
      </c>
    </row>
    <row r="16" spans="2:23" ht="30" customHeight="1" x14ac:dyDescent="0.3">
      <c r="B16" s="30" t="s">
        <v>259</v>
      </c>
      <c r="C16" s="131"/>
      <c r="D16" s="132" t="s">
        <v>260</v>
      </c>
      <c r="E16" s="37">
        <v>72852</v>
      </c>
      <c r="F16" s="38" t="s">
        <v>195</v>
      </c>
      <c r="G16" s="6" t="s">
        <v>167</v>
      </c>
      <c r="H16" s="39">
        <v>25</v>
      </c>
      <c r="I16" s="36" t="s">
        <v>324</v>
      </c>
      <c r="J16" s="36">
        <v>48</v>
      </c>
      <c r="K16" s="36" t="s">
        <v>325</v>
      </c>
      <c r="L16" s="180">
        <v>400.3168</v>
      </c>
      <c r="M16" s="172">
        <v>480.38015999999999</v>
      </c>
      <c r="N16" s="242">
        <v>0.25</v>
      </c>
      <c r="O16" s="243">
        <v>300.23430937500001</v>
      </c>
      <c r="P16" s="138">
        <v>0.24455669149820997</v>
      </c>
      <c r="Q16" s="239" t="e">
        <f>INDEX(#REF!,MATCH(E16,#REF!,0),1)</f>
        <v>#REF!</v>
      </c>
      <c r="R16" s="129"/>
      <c r="S16" s="180">
        <f t="shared" si="6"/>
        <v>400.3168</v>
      </c>
      <c r="T16" s="172">
        <f t="shared" si="3"/>
        <v>480.38015999999999</v>
      </c>
      <c r="U16" s="242">
        <v>0.25</v>
      </c>
      <c r="V16" s="243">
        <f t="shared" si="4"/>
        <v>300.23759999999999</v>
      </c>
      <c r="W16" s="138" t="e">
        <f t="shared" si="5"/>
        <v>#REF!</v>
      </c>
    </row>
    <row r="17" spans="1:23" ht="29.25" customHeight="1" x14ac:dyDescent="0.3">
      <c r="B17" s="30" t="s">
        <v>262</v>
      </c>
      <c r="C17" s="131"/>
      <c r="D17" s="132" t="s">
        <v>260</v>
      </c>
      <c r="E17" s="37">
        <v>72868</v>
      </c>
      <c r="F17" s="38" t="s">
        <v>196</v>
      </c>
      <c r="G17" s="6" t="s">
        <v>168</v>
      </c>
      <c r="H17" s="39">
        <v>25</v>
      </c>
      <c r="I17" s="39" t="s">
        <v>324</v>
      </c>
      <c r="J17" s="39">
        <v>48</v>
      </c>
      <c r="K17" s="39" t="s">
        <v>325</v>
      </c>
      <c r="L17" s="180">
        <v>431.75599999999997</v>
      </c>
      <c r="M17" s="172">
        <v>518.10719999999992</v>
      </c>
      <c r="N17" s="242">
        <v>0.25</v>
      </c>
      <c r="O17" s="243">
        <v>323.8163653725</v>
      </c>
      <c r="P17" s="138">
        <v>0.31303657323154094</v>
      </c>
      <c r="Q17" s="239" t="e">
        <f>INDEX(#REF!,MATCH(E17,#REF!,0),1)</f>
        <v>#REF!</v>
      </c>
      <c r="R17" s="129"/>
      <c r="S17" s="180">
        <f t="shared" si="6"/>
        <v>431.75599999999997</v>
      </c>
      <c r="T17" s="172">
        <f t="shared" si="3"/>
        <v>518.10719999999992</v>
      </c>
      <c r="U17" s="242">
        <v>0.25</v>
      </c>
      <c r="V17" s="243">
        <f t="shared" si="4"/>
        <v>323.81700000000001</v>
      </c>
      <c r="W17" s="138" t="e">
        <f t="shared" si="5"/>
        <v>#REF!</v>
      </c>
    </row>
    <row r="18" spans="1:23" ht="34.5" customHeight="1" x14ac:dyDescent="0.3">
      <c r="B18" s="30" t="s">
        <v>262</v>
      </c>
      <c r="C18" s="131"/>
      <c r="D18" s="132" t="s">
        <v>260</v>
      </c>
      <c r="E18" s="37">
        <v>72869</v>
      </c>
      <c r="F18" s="38" t="s">
        <v>169</v>
      </c>
      <c r="G18" s="6" t="s">
        <v>91</v>
      </c>
      <c r="H18" s="39">
        <v>25</v>
      </c>
      <c r="I18" s="39" t="s">
        <v>324</v>
      </c>
      <c r="J18" s="39">
        <v>48</v>
      </c>
      <c r="K18" s="39" t="s">
        <v>325</v>
      </c>
      <c r="L18" s="180">
        <v>439.49359999999996</v>
      </c>
      <c r="M18" s="172">
        <v>527.39231999999993</v>
      </c>
      <c r="N18" s="242">
        <v>0.25</v>
      </c>
      <c r="O18" s="243">
        <v>329.61395836687507</v>
      </c>
      <c r="P18" s="138">
        <v>0.33731568565164449</v>
      </c>
      <c r="Q18" s="239" t="e">
        <f>INDEX(#REF!,MATCH(E18,#REF!,0),1)</f>
        <v>#REF!</v>
      </c>
      <c r="R18" s="129"/>
      <c r="S18" s="180">
        <f t="shared" si="6"/>
        <v>439.49359999999996</v>
      </c>
      <c r="T18" s="172">
        <f t="shared" si="3"/>
        <v>527.39231999999993</v>
      </c>
      <c r="U18" s="242">
        <v>0.25</v>
      </c>
      <c r="V18" s="243">
        <f t="shared" si="4"/>
        <v>329.62019999999995</v>
      </c>
      <c r="W18" s="138" t="e">
        <f t="shared" si="5"/>
        <v>#REF!</v>
      </c>
    </row>
    <row r="19" spans="1:23" ht="31.5" customHeight="1" thickBot="1" x14ac:dyDescent="0.35">
      <c r="B19" s="133" t="s">
        <v>262</v>
      </c>
      <c r="C19" s="134"/>
      <c r="D19" s="135" t="s">
        <v>260</v>
      </c>
      <c r="E19" s="45">
        <v>72988</v>
      </c>
      <c r="F19" s="41" t="s">
        <v>478</v>
      </c>
      <c r="G19" s="136" t="s">
        <v>95</v>
      </c>
      <c r="H19" s="40">
        <v>25</v>
      </c>
      <c r="I19" s="40" t="s">
        <v>324</v>
      </c>
      <c r="J19" s="40">
        <v>48</v>
      </c>
      <c r="K19" s="40" t="s">
        <v>325</v>
      </c>
      <c r="L19" s="182">
        <v>455.37440000000004</v>
      </c>
      <c r="M19" s="177">
        <v>546.44928000000004</v>
      </c>
      <c r="N19" s="242">
        <v>0.25</v>
      </c>
      <c r="O19" s="243">
        <v>341.52353234999998</v>
      </c>
      <c r="P19" s="138">
        <v>0.29972614667470654</v>
      </c>
      <c r="Q19" s="239" t="e">
        <f>INDEX(#REF!,MATCH(E19,#REF!,0),1)</f>
        <v>#REF!</v>
      </c>
      <c r="R19" s="129"/>
      <c r="S19" s="180">
        <f t="shared" si="6"/>
        <v>455.37440000000004</v>
      </c>
      <c r="T19" s="172">
        <f t="shared" si="3"/>
        <v>546.44928000000004</v>
      </c>
      <c r="U19" s="242">
        <v>0.25</v>
      </c>
      <c r="V19" s="243">
        <f t="shared" si="4"/>
        <v>341.5308</v>
      </c>
      <c r="W19" s="138" t="e">
        <f t="shared" si="5"/>
        <v>#REF!</v>
      </c>
    </row>
    <row r="20" spans="1:23" x14ac:dyDescent="0.25">
      <c r="I20" s="2"/>
      <c r="J20" s="2"/>
      <c r="K20" s="2"/>
      <c r="L20" s="124"/>
      <c r="M20" s="124"/>
      <c r="N20" s="4"/>
      <c r="O20" s="4"/>
      <c r="P20" s="4"/>
      <c r="Q20" s="4"/>
      <c r="R20" s="4"/>
      <c r="S20" s="4"/>
      <c r="T20" s="4"/>
    </row>
    <row r="21" spans="1:23" ht="27" x14ac:dyDescent="0.35">
      <c r="B21" s="516" t="s">
        <v>472</v>
      </c>
      <c r="C21" s="517"/>
      <c r="D21" s="517"/>
      <c r="E21" s="518"/>
      <c r="F21" s="519"/>
      <c r="G21" s="520"/>
      <c r="I21" s="2"/>
      <c r="J21" s="2"/>
      <c r="K21" s="2"/>
      <c r="L21" s="124"/>
      <c r="M21" s="124"/>
      <c r="N21" s="4"/>
      <c r="O21" s="4"/>
      <c r="P21" s="4"/>
      <c r="Q21" s="4"/>
      <c r="R21" s="4"/>
      <c r="S21" s="4"/>
      <c r="T21" s="4"/>
    </row>
    <row r="22" spans="1:23" customFormat="1" ht="23.25" customHeight="1" x14ac:dyDescent="0.3">
      <c r="B22" s="56" t="s">
        <v>261</v>
      </c>
      <c r="C22" s="81" t="s">
        <v>265</v>
      </c>
      <c r="D22" s="57"/>
      <c r="E22" s="58"/>
      <c r="F22" s="8"/>
      <c r="G22" s="521"/>
      <c r="H22" s="59"/>
      <c r="I22" s="2"/>
      <c r="J22" s="2"/>
      <c r="K22" s="2"/>
      <c r="L22" s="126"/>
      <c r="M22" s="126"/>
    </row>
    <row r="23" spans="1:23" customFormat="1" ht="23.25" customHeight="1" x14ac:dyDescent="0.3">
      <c r="B23" s="60" t="s">
        <v>262</v>
      </c>
      <c r="C23" s="82" t="s">
        <v>266</v>
      </c>
      <c r="D23" s="61"/>
      <c r="E23" s="58"/>
      <c r="F23" s="8"/>
      <c r="G23" s="521"/>
      <c r="H23" s="59"/>
      <c r="I23" s="2"/>
      <c r="J23" s="2"/>
      <c r="K23" s="2"/>
      <c r="L23" s="126"/>
      <c r="M23" s="126"/>
    </row>
    <row r="24" spans="1:23" customFormat="1" ht="21" customHeight="1" x14ac:dyDescent="0.3">
      <c r="B24" s="60" t="s">
        <v>259</v>
      </c>
      <c r="C24" s="82" t="s">
        <v>267</v>
      </c>
      <c r="D24" s="61"/>
      <c r="E24" s="58"/>
      <c r="F24" s="8"/>
      <c r="G24" s="521"/>
      <c r="H24" s="59"/>
      <c r="I24" s="16"/>
      <c r="J24" s="16"/>
      <c r="K24" s="16"/>
      <c r="L24" s="126"/>
      <c r="M24" s="126"/>
    </row>
    <row r="25" spans="1:23" customFormat="1" ht="24.75" customHeight="1" x14ac:dyDescent="0.3">
      <c r="B25" s="62" t="s">
        <v>263</v>
      </c>
      <c r="C25" s="82" t="s">
        <v>1056</v>
      </c>
      <c r="D25" s="61"/>
      <c r="E25" s="58"/>
      <c r="F25" s="9"/>
      <c r="G25" s="521"/>
      <c r="H25" s="59"/>
      <c r="I25" s="2"/>
      <c r="J25" s="2"/>
      <c r="K25" s="2"/>
      <c r="L25" s="126"/>
      <c r="M25" s="126"/>
    </row>
    <row r="26" spans="1:23" x14ac:dyDescent="0.25">
      <c r="I26" s="2"/>
      <c r="J26" s="2"/>
      <c r="K26" s="2"/>
      <c r="L26" s="124"/>
      <c r="M26" s="124"/>
      <c r="N26" s="4"/>
      <c r="O26" s="4"/>
      <c r="P26" s="4"/>
      <c r="Q26" s="4"/>
      <c r="R26" s="4"/>
      <c r="S26" s="4"/>
      <c r="T26" s="4"/>
    </row>
    <row r="27" spans="1:23" x14ac:dyDescent="0.2">
      <c r="E27" s="53"/>
      <c r="F27" s="53"/>
      <c r="G27" s="53"/>
      <c r="H27" s="2"/>
      <c r="I27" s="7"/>
      <c r="J27" s="7"/>
      <c r="K27" s="7"/>
      <c r="L27" s="124"/>
      <c r="M27" s="124"/>
      <c r="N27" s="4"/>
      <c r="O27" s="4"/>
      <c r="P27" s="4"/>
      <c r="Q27" s="4"/>
      <c r="R27" s="4"/>
      <c r="S27" s="4"/>
      <c r="T27" s="4"/>
    </row>
    <row r="28" spans="1:23" x14ac:dyDescent="0.2">
      <c r="E28" s="53"/>
      <c r="F28" s="53"/>
      <c r="G28" s="53"/>
      <c r="H28" s="2"/>
      <c r="I28" s="2"/>
      <c r="J28" s="2"/>
      <c r="K28" s="2"/>
      <c r="L28" s="124"/>
      <c r="M28" s="124"/>
      <c r="N28" s="4"/>
      <c r="O28" s="4"/>
      <c r="P28" s="4"/>
      <c r="Q28" s="4"/>
      <c r="R28" s="4"/>
      <c r="S28" s="4"/>
      <c r="T28" s="4"/>
    </row>
    <row r="29" spans="1:23" x14ac:dyDescent="0.2">
      <c r="E29" s="53"/>
      <c r="F29" s="53"/>
      <c r="G29" s="53"/>
      <c r="H29" s="2"/>
      <c r="L29" s="124"/>
      <c r="M29" s="124"/>
      <c r="N29" s="4"/>
      <c r="O29" s="4"/>
      <c r="P29" s="4"/>
      <c r="Q29" s="4"/>
      <c r="R29" s="4"/>
      <c r="S29" s="4"/>
      <c r="T29" s="4"/>
    </row>
    <row r="30" spans="1:23" x14ac:dyDescent="0.25">
      <c r="E30" s="54"/>
      <c r="F30" s="54"/>
      <c r="G30" s="55"/>
      <c r="H30" s="16"/>
      <c r="L30" s="124"/>
      <c r="M30" s="124"/>
      <c r="N30" s="4"/>
      <c r="O30" s="4"/>
      <c r="P30" s="4"/>
      <c r="Q30" s="4"/>
      <c r="R30" s="4"/>
      <c r="S30" s="4"/>
      <c r="T30" s="4"/>
    </row>
    <row r="31" spans="1:23" s="4" customFormat="1" x14ac:dyDescent="0.2">
      <c r="A31" s="1"/>
      <c r="B31" s="1"/>
      <c r="C31" s="1"/>
      <c r="D31" s="1"/>
      <c r="E31" s="55"/>
      <c r="F31" s="55"/>
      <c r="G31" s="55"/>
      <c r="H31" s="2"/>
      <c r="I31" s="1"/>
      <c r="J31" s="1"/>
      <c r="K31" s="1"/>
      <c r="L31" s="124"/>
      <c r="M31" s="124"/>
    </row>
    <row r="32" spans="1:23" s="4" customFormat="1" x14ac:dyDescent="0.2">
      <c r="A32" s="1"/>
      <c r="B32" s="1"/>
      <c r="C32" s="1"/>
      <c r="D32" s="1"/>
      <c r="E32" s="55"/>
      <c r="F32" s="55"/>
      <c r="G32" s="55"/>
      <c r="H32" s="2"/>
      <c r="I32" s="1"/>
      <c r="J32" s="1"/>
      <c r="K32" s="1"/>
      <c r="L32" s="124"/>
      <c r="M32" s="124"/>
    </row>
    <row r="33" spans="1:13" s="4" customFormat="1" x14ac:dyDescent="0.2">
      <c r="A33" s="1"/>
      <c r="B33" s="1"/>
      <c r="C33" s="1"/>
      <c r="D33" s="1"/>
      <c r="E33" s="55"/>
      <c r="F33" s="55"/>
      <c r="G33" s="55"/>
      <c r="H33" s="2"/>
      <c r="I33" s="1"/>
      <c r="J33" s="1"/>
      <c r="K33" s="1"/>
      <c r="L33" s="124"/>
      <c r="M33" s="124"/>
    </row>
    <row r="34" spans="1:13" s="4" customFormat="1" x14ac:dyDescent="0.25">
      <c r="A34" s="1"/>
      <c r="B34" s="1"/>
      <c r="C34" s="1"/>
      <c r="D34" s="1"/>
      <c r="E34" s="51"/>
      <c r="F34" s="14"/>
      <c r="G34" s="515"/>
      <c r="H34" s="7"/>
      <c r="I34" s="1"/>
      <c r="J34" s="1"/>
      <c r="K34" s="1"/>
      <c r="L34" s="124"/>
      <c r="M34" s="124"/>
    </row>
    <row r="35" spans="1:13" s="4" customFormat="1" x14ac:dyDescent="0.2">
      <c r="A35" s="1"/>
      <c r="B35" s="1"/>
      <c r="C35" s="1"/>
      <c r="D35" s="1"/>
      <c r="E35" s="55"/>
      <c r="F35" s="55"/>
      <c r="G35" s="55"/>
      <c r="H35" s="2"/>
      <c r="I35" s="1"/>
      <c r="J35" s="1"/>
      <c r="K35" s="1"/>
      <c r="L35" s="124"/>
      <c r="M35" s="124"/>
    </row>
  </sheetData>
  <autoFilter ref="A1:N35"/>
  <mergeCells count="2">
    <mergeCell ref="L1:M1"/>
    <mergeCell ref="B2:E2"/>
  </mergeCells>
  <conditionalFormatting sqref="P7">
    <cfRule type="cellIs" dxfId="10" priority="6" operator="lessThan">
      <formula>0.2</formula>
    </cfRule>
  </conditionalFormatting>
  <conditionalFormatting sqref="W7">
    <cfRule type="cellIs" dxfId="9" priority="5" operator="lessThan">
      <formula>0.2</formula>
    </cfRule>
  </conditionalFormatting>
  <conditionalFormatting sqref="P10:P11">
    <cfRule type="cellIs" dxfId="8" priority="4" operator="lessThan">
      <formula>0.2</formula>
    </cfRule>
  </conditionalFormatting>
  <conditionalFormatting sqref="W10:W11">
    <cfRule type="cellIs" dxfId="7" priority="3" operator="lessThan">
      <formula>0.2</formula>
    </cfRule>
  </conditionalFormatting>
  <conditionalFormatting sqref="P14:P19">
    <cfRule type="cellIs" dxfId="6" priority="2" operator="lessThan">
      <formula>0.2</formula>
    </cfRule>
  </conditionalFormatting>
  <conditionalFormatting sqref="W14:W19">
    <cfRule type="cellIs" dxfId="5" priority="1" operator="lessThan">
      <formula>0.2</formula>
    </cfRule>
  </conditionalFormatting>
  <pageMargins left="0.70866141732283472" right="0.31496062992125984" top="0.50639880952380956" bottom="0.74803149606299213" header="0.1037202380952381" footer="0.31496062992125984"/>
  <pageSetup paperSize="9" scale="41" fitToHeight="6" orientation="portrait" r:id="rId1"/>
  <headerFooter>
    <oddHeader>&amp;CАО «Зиверт Рус»
142400, Московская обл., г. Ногинск
Тер. Ногинск-Технопарк, д.12
info@quick-mix.com,  www.quick-mix.com/ru</oddHeader>
    <oddFooter>&amp;R&amp;8Seite &amp;P/&amp;N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81"/>
  <sheetViews>
    <sheetView showOutlineSymbols="0" zoomScale="50" zoomScaleNormal="50" workbookViewId="0">
      <pane ySplit="5" topLeftCell="A156" activePane="bottomLeft" state="frozen"/>
      <selection activeCell="G5" sqref="G5"/>
      <selection pane="bottomLeft" activeCell="R5" sqref="R5"/>
    </sheetView>
  </sheetViews>
  <sheetFormatPr defaultColWidth="7.7109375" defaultRowHeight="15.75" outlineLevelCol="3" x14ac:dyDescent="0.25"/>
  <cols>
    <col min="1" max="1" width="3.42578125" style="1" customWidth="1"/>
    <col min="2" max="2" width="8.42578125" style="1" customWidth="1"/>
    <col min="3" max="3" width="10.28515625" style="1" customWidth="1"/>
    <col min="4" max="4" width="19.42578125" style="1" bestFit="1" customWidth="1"/>
    <col min="5" max="5" width="9.28515625" style="53" bestFit="1" customWidth="1"/>
    <col min="6" max="6" width="30.5703125" style="14" customWidth="1"/>
    <col min="7" max="7" width="85.7109375" style="52" customWidth="1" outlineLevel="3"/>
    <col min="8" max="8" width="6.5703125" style="16" bestFit="1" customWidth="1"/>
    <col min="9" max="9" width="7.85546875" style="2" bestFit="1" customWidth="1"/>
    <col min="10" max="10" width="11.140625" style="2" bestFit="1" customWidth="1"/>
    <col min="11" max="11" width="9.140625" style="1" bestFit="1" customWidth="1"/>
    <col min="12" max="12" width="15.42578125" style="2" customWidth="1"/>
    <col min="13" max="13" width="15.42578125" style="2" bestFit="1" customWidth="1"/>
    <col min="14" max="14" width="8.140625" style="2" bestFit="1" customWidth="1"/>
    <col min="15" max="15" width="10.85546875" style="2" bestFit="1" customWidth="1"/>
    <col min="16" max="16" width="10.42578125" style="2" bestFit="1" customWidth="1"/>
    <col min="17" max="17" width="11" style="124" bestFit="1" customWidth="1"/>
    <col min="18" max="18" width="9.85546875" style="125" bestFit="1" customWidth="1"/>
    <col min="19" max="19" width="15.42578125" style="2" customWidth="1"/>
    <col min="20" max="20" width="15.42578125" style="2" bestFit="1" customWidth="1"/>
    <col min="21" max="21" width="8.140625" style="2" bestFit="1" customWidth="1"/>
    <col min="22" max="22" width="10.85546875" style="2" bestFit="1" customWidth="1"/>
    <col min="23" max="23" width="10.42578125" style="2" bestFit="1" customWidth="1"/>
    <col min="24" max="24" width="5.42578125" style="1" bestFit="1" customWidth="1"/>
    <col min="25" max="25" width="17" style="1" bestFit="1" customWidth="1"/>
    <col min="26" max="16384" width="7.7109375" style="1"/>
  </cols>
  <sheetData>
    <row r="1" spans="2:25" customFormat="1" ht="26.45" customHeight="1" x14ac:dyDescent="0.2">
      <c r="B1" s="104"/>
      <c r="C1" s="104"/>
      <c r="D1" s="104"/>
      <c r="E1" s="310"/>
      <c r="F1" s="50"/>
      <c r="G1" s="66"/>
      <c r="H1" s="351"/>
      <c r="I1" s="383"/>
      <c r="J1" s="383"/>
      <c r="K1" s="236" t="s">
        <v>468</v>
      </c>
      <c r="L1" s="126"/>
      <c r="M1" s="126"/>
      <c r="N1" s="126"/>
      <c r="O1" s="126"/>
      <c r="P1" s="126"/>
      <c r="Q1" s="199"/>
      <c r="R1" s="127"/>
      <c r="S1" s="126"/>
      <c r="T1" s="126"/>
      <c r="U1" s="126"/>
      <c r="V1" s="126"/>
      <c r="W1" s="126"/>
    </row>
    <row r="2" spans="2:25" customFormat="1" ht="23.45" customHeight="1" x14ac:dyDescent="0.3">
      <c r="B2" s="1"/>
      <c r="C2" s="311"/>
      <c r="D2" s="311"/>
      <c r="E2" s="1094" t="s">
        <v>712</v>
      </c>
      <c r="F2" s="1094"/>
      <c r="G2" s="312" t="s">
        <v>334</v>
      </c>
      <c r="H2" s="384"/>
      <c r="I2" s="385"/>
      <c r="J2" s="385"/>
      <c r="K2" s="18"/>
      <c r="L2" s="126"/>
      <c r="M2" s="126"/>
      <c r="N2" s="126"/>
      <c r="O2" s="126"/>
      <c r="P2" s="126"/>
      <c r="Q2" s="200"/>
      <c r="R2" s="127"/>
      <c r="S2" s="126"/>
      <c r="T2" s="126"/>
      <c r="U2" s="126"/>
      <c r="V2" s="126"/>
      <c r="W2" s="126"/>
    </row>
    <row r="3" spans="2:25" s="316" customFormat="1" ht="7.9" customHeight="1" x14ac:dyDescent="0.2">
      <c r="B3" s="1073"/>
      <c r="C3" s="1073"/>
      <c r="D3" s="1073"/>
      <c r="E3" s="1073"/>
      <c r="F3" s="1073"/>
      <c r="G3" s="1073"/>
      <c r="H3" s="1073"/>
      <c r="I3" s="1073"/>
      <c r="J3" s="1073"/>
      <c r="K3" s="1073"/>
      <c r="L3" s="315"/>
      <c r="M3" s="315"/>
      <c r="N3" s="315"/>
      <c r="O3" s="315"/>
      <c r="P3" s="315"/>
      <c r="Q3" s="200"/>
      <c r="R3" s="314"/>
      <c r="S3" s="315"/>
      <c r="T3" s="315"/>
      <c r="U3" s="315"/>
      <c r="V3" s="315"/>
      <c r="W3" s="315"/>
    </row>
    <row r="4" spans="2:25" s="3" customFormat="1" ht="5.45" customHeight="1" thickBot="1" x14ac:dyDescent="0.25">
      <c r="E4" s="317"/>
      <c r="F4" s="317"/>
      <c r="G4" s="318"/>
      <c r="H4" s="319"/>
      <c r="I4" s="319"/>
      <c r="J4" s="319"/>
      <c r="K4" s="319"/>
      <c r="L4" s="321"/>
      <c r="M4" s="321"/>
      <c r="N4" s="321"/>
      <c r="O4" s="321"/>
      <c r="P4" s="321"/>
      <c r="Q4" s="320"/>
      <c r="R4" s="322"/>
      <c r="S4" s="321"/>
      <c r="T4" s="321"/>
      <c r="U4" s="321"/>
      <c r="V4" s="321"/>
      <c r="W4" s="321"/>
    </row>
    <row r="5" spans="2:25" s="3" customFormat="1" ht="87.6" customHeight="1" thickBot="1" x14ac:dyDescent="0.25">
      <c r="B5" s="323" t="s">
        <v>256</v>
      </c>
      <c r="C5" s="155" t="s">
        <v>257</v>
      </c>
      <c r="D5" s="156" t="s">
        <v>258</v>
      </c>
      <c r="E5" s="386" t="s">
        <v>106</v>
      </c>
      <c r="F5" s="218" t="s">
        <v>0</v>
      </c>
      <c r="G5" s="218" t="s">
        <v>1</v>
      </c>
      <c r="H5" s="387" t="s">
        <v>400</v>
      </c>
      <c r="I5" s="387" t="s">
        <v>321</v>
      </c>
      <c r="J5" s="387" t="s">
        <v>322</v>
      </c>
      <c r="K5" s="387" t="s">
        <v>323</v>
      </c>
      <c r="L5" s="390" t="s">
        <v>714</v>
      </c>
      <c r="M5" s="390" t="s">
        <v>715</v>
      </c>
      <c r="N5" s="326" t="s">
        <v>509</v>
      </c>
      <c r="O5" s="327" t="s">
        <v>510</v>
      </c>
      <c r="P5" s="164" t="s">
        <v>755</v>
      </c>
      <c r="Q5" s="388" t="s">
        <v>713</v>
      </c>
      <c r="R5" s="389" t="s">
        <v>512</v>
      </c>
      <c r="S5" s="390" t="s">
        <v>714</v>
      </c>
      <c r="T5" s="390" t="s">
        <v>715</v>
      </c>
      <c r="U5" s="326" t="s">
        <v>509</v>
      </c>
      <c r="V5" s="327" t="s">
        <v>510</v>
      </c>
      <c r="W5" s="164" t="s">
        <v>755</v>
      </c>
    </row>
    <row r="6" spans="2:25" s="334" customFormat="1" ht="20.100000000000001" customHeight="1" thickBot="1" x14ac:dyDescent="0.4">
      <c r="B6" s="391" t="s">
        <v>756</v>
      </c>
      <c r="C6" s="392"/>
      <c r="D6" s="392"/>
      <c r="E6" s="393"/>
      <c r="F6" s="330"/>
      <c r="G6" s="330"/>
      <c r="H6" s="331"/>
      <c r="I6" s="331"/>
      <c r="J6" s="331"/>
      <c r="K6" s="330"/>
      <c r="L6" s="394"/>
      <c r="M6" s="331"/>
      <c r="N6" s="331"/>
      <c r="O6" s="331"/>
      <c r="P6" s="333"/>
      <c r="Q6" s="332"/>
      <c r="R6" s="331"/>
      <c r="S6" s="394"/>
      <c r="T6" s="331"/>
      <c r="U6" s="331"/>
      <c r="V6" s="331"/>
      <c r="W6" s="333"/>
    </row>
    <row r="7" spans="2:25" x14ac:dyDescent="0.2">
      <c r="B7" s="395" t="s">
        <v>757</v>
      </c>
      <c r="C7" s="396"/>
      <c r="D7" s="397"/>
      <c r="E7" s="396"/>
      <c r="F7" s="396"/>
      <c r="G7" s="396"/>
      <c r="H7" s="396"/>
      <c r="I7" s="396"/>
      <c r="J7" s="396"/>
      <c r="K7" s="396"/>
      <c r="L7" s="398"/>
      <c r="M7" s="398"/>
      <c r="N7" s="398"/>
      <c r="O7" s="398"/>
      <c r="P7" s="398"/>
      <c r="Q7" s="396"/>
      <c r="R7" s="398"/>
      <c r="S7" s="398"/>
      <c r="T7" s="398"/>
      <c r="U7" s="398"/>
      <c r="V7" s="398"/>
      <c r="W7" s="398"/>
      <c r="X7" s="399"/>
    </row>
    <row r="8" spans="2:25" ht="31.5" x14ac:dyDescent="0.25">
      <c r="B8" s="381" t="s">
        <v>333</v>
      </c>
      <c r="C8" s="382" t="s">
        <v>263</v>
      </c>
      <c r="D8" s="400" t="s">
        <v>751</v>
      </c>
      <c r="E8" s="401">
        <v>40111</v>
      </c>
      <c r="F8" s="46" t="s">
        <v>758</v>
      </c>
      <c r="G8" s="46" t="s">
        <v>759</v>
      </c>
      <c r="H8" s="101">
        <v>5</v>
      </c>
      <c r="I8" s="344" t="s">
        <v>326</v>
      </c>
      <c r="J8" s="345">
        <v>120</v>
      </c>
      <c r="K8" s="402" t="s">
        <v>330</v>
      </c>
      <c r="L8" s="405">
        <v>2595.36</v>
      </c>
      <c r="M8" s="406">
        <v>3114.4320000000002</v>
      </c>
      <c r="N8" s="403">
        <v>0.33</v>
      </c>
      <c r="O8" s="374">
        <v>1738.8911999999998</v>
      </c>
      <c r="P8" s="375">
        <v>0.50303388734154264</v>
      </c>
      <c r="Q8" s="370" t="e">
        <f>INDEX(#REF!,MATCH(E8,#REF!,0),1)</f>
        <v>#REF!</v>
      </c>
      <c r="R8" s="404"/>
      <c r="S8" s="405">
        <f t="shared" ref="S8:S15" si="0">L8*R8+L8</f>
        <v>2595.36</v>
      </c>
      <c r="T8" s="406">
        <f t="shared" ref="T8:T15" si="1">S8*1.2</f>
        <v>3114.4320000000002</v>
      </c>
      <c r="U8" s="403">
        <v>0.33</v>
      </c>
      <c r="V8" s="374">
        <f>(1-U8)*S8</f>
        <v>1738.8911999999998</v>
      </c>
      <c r="W8" s="375" t="e">
        <f t="shared" ref="W8:W15" si="2">(V8-Q8)/V8</f>
        <v>#REF!</v>
      </c>
      <c r="X8" s="338" t="s">
        <v>719</v>
      </c>
      <c r="Y8" s="407"/>
    </row>
    <row r="9" spans="2:25" ht="31.5" x14ac:dyDescent="0.25">
      <c r="B9" s="381" t="s">
        <v>333</v>
      </c>
      <c r="C9" s="382" t="s">
        <v>263</v>
      </c>
      <c r="D9" s="408" t="s">
        <v>751</v>
      </c>
      <c r="E9" s="39">
        <v>40110</v>
      </c>
      <c r="F9" s="46" t="s">
        <v>758</v>
      </c>
      <c r="G9" s="46" t="s">
        <v>759</v>
      </c>
      <c r="H9" s="101">
        <v>20</v>
      </c>
      <c r="I9" s="344" t="s">
        <v>326</v>
      </c>
      <c r="J9" s="345">
        <v>24</v>
      </c>
      <c r="K9" s="409" t="s">
        <v>330</v>
      </c>
      <c r="L9" s="405">
        <v>7995.8100000000013</v>
      </c>
      <c r="M9" s="406">
        <v>9594.9720000000016</v>
      </c>
      <c r="N9" s="403">
        <v>0.33</v>
      </c>
      <c r="O9" s="374">
        <v>5357.1927000000005</v>
      </c>
      <c r="P9" s="375">
        <v>0.48020910280117418</v>
      </c>
      <c r="Q9" s="370" t="e">
        <f>INDEX(#REF!,MATCH(E9,#REF!,0),1)</f>
        <v>#REF!</v>
      </c>
      <c r="R9" s="404"/>
      <c r="S9" s="405">
        <f t="shared" si="0"/>
        <v>7995.8100000000013</v>
      </c>
      <c r="T9" s="406">
        <f t="shared" si="1"/>
        <v>9594.9720000000016</v>
      </c>
      <c r="U9" s="403">
        <v>0.33</v>
      </c>
      <c r="V9" s="374">
        <f t="shared" ref="V9:V15" si="3">(1-U9)*S9</f>
        <v>5357.1927000000005</v>
      </c>
      <c r="W9" s="375" t="e">
        <f t="shared" si="2"/>
        <v>#REF!</v>
      </c>
      <c r="X9" s="338" t="s">
        <v>719</v>
      </c>
      <c r="Y9" s="407"/>
    </row>
    <row r="10" spans="2:25" ht="31.5" x14ac:dyDescent="0.25">
      <c r="B10" s="381" t="s">
        <v>333</v>
      </c>
      <c r="C10" s="382" t="s">
        <v>263</v>
      </c>
      <c r="D10" s="408" t="s">
        <v>751</v>
      </c>
      <c r="E10" s="39">
        <v>40237</v>
      </c>
      <c r="F10" s="46" t="s">
        <v>760</v>
      </c>
      <c r="G10" s="46" t="s">
        <v>761</v>
      </c>
      <c r="H10" s="101">
        <v>20</v>
      </c>
      <c r="I10" s="344" t="s">
        <v>326</v>
      </c>
      <c r="J10" s="345">
        <v>24</v>
      </c>
      <c r="K10" s="409" t="s">
        <v>330</v>
      </c>
      <c r="L10" s="405">
        <v>7791.63</v>
      </c>
      <c r="M10" s="406">
        <v>9349.9560000000001</v>
      </c>
      <c r="N10" s="403">
        <v>0.33</v>
      </c>
      <c r="O10" s="374">
        <v>5220.3920999999991</v>
      </c>
      <c r="P10" s="375">
        <v>0.47861004540252816</v>
      </c>
      <c r="Q10" s="370" t="e">
        <f>INDEX(#REF!,MATCH(E10,#REF!,0),1)</f>
        <v>#REF!</v>
      </c>
      <c r="R10" s="404"/>
      <c r="S10" s="405">
        <f t="shared" si="0"/>
        <v>7791.63</v>
      </c>
      <c r="T10" s="406">
        <f t="shared" si="1"/>
        <v>9349.9560000000001</v>
      </c>
      <c r="U10" s="403">
        <v>0.33</v>
      </c>
      <c r="V10" s="374">
        <f t="shared" si="3"/>
        <v>5220.3920999999991</v>
      </c>
      <c r="W10" s="375" t="e">
        <f t="shared" si="2"/>
        <v>#REF!</v>
      </c>
      <c r="X10" s="338" t="s">
        <v>719</v>
      </c>
      <c r="Y10" s="407"/>
    </row>
    <row r="11" spans="2:25" ht="31.5" x14ac:dyDescent="0.25">
      <c r="B11" s="381" t="s">
        <v>333</v>
      </c>
      <c r="C11" s="382" t="s">
        <v>263</v>
      </c>
      <c r="D11" s="408" t="s">
        <v>751</v>
      </c>
      <c r="E11" s="39">
        <v>40539</v>
      </c>
      <c r="F11" s="46" t="s">
        <v>762</v>
      </c>
      <c r="G11" s="46" t="s">
        <v>763</v>
      </c>
      <c r="H11" s="101">
        <v>26</v>
      </c>
      <c r="I11" s="344" t="s">
        <v>331</v>
      </c>
      <c r="J11" s="345">
        <v>18</v>
      </c>
      <c r="K11" s="409" t="s">
        <v>330</v>
      </c>
      <c r="L11" s="405">
        <v>19605.78</v>
      </c>
      <c r="M11" s="406">
        <v>23526.935999999998</v>
      </c>
      <c r="N11" s="403">
        <v>0.33</v>
      </c>
      <c r="O11" s="374">
        <v>13135.872599999997</v>
      </c>
      <c r="P11" s="375">
        <v>0.50802583149291491</v>
      </c>
      <c r="Q11" s="370" t="e">
        <f>INDEX(#REF!,MATCH(E11,#REF!,0),1)</f>
        <v>#REF!</v>
      </c>
      <c r="R11" s="404"/>
      <c r="S11" s="405">
        <f t="shared" si="0"/>
        <v>19605.78</v>
      </c>
      <c r="T11" s="406">
        <f t="shared" si="1"/>
        <v>23526.935999999998</v>
      </c>
      <c r="U11" s="403">
        <v>0.33</v>
      </c>
      <c r="V11" s="374">
        <f t="shared" si="3"/>
        <v>13135.872599999997</v>
      </c>
      <c r="W11" s="375" t="e">
        <f t="shared" si="2"/>
        <v>#REF!</v>
      </c>
      <c r="X11" s="338" t="s">
        <v>719</v>
      </c>
      <c r="Y11" s="407"/>
    </row>
    <row r="12" spans="2:25" ht="20.25" x14ac:dyDescent="0.25">
      <c r="B12" s="381" t="s">
        <v>333</v>
      </c>
      <c r="C12" s="382" t="s">
        <v>263</v>
      </c>
      <c r="D12" s="408" t="s">
        <v>751</v>
      </c>
      <c r="E12" s="39">
        <v>40338</v>
      </c>
      <c r="F12" s="46" t="s">
        <v>764</v>
      </c>
      <c r="G12" s="46" t="s">
        <v>765</v>
      </c>
      <c r="H12" s="101">
        <v>25</v>
      </c>
      <c r="I12" s="344" t="s">
        <v>331</v>
      </c>
      <c r="J12" s="345">
        <v>18</v>
      </c>
      <c r="K12" s="409" t="s">
        <v>330</v>
      </c>
      <c r="L12" s="405">
        <v>15094.14</v>
      </c>
      <c r="M12" s="406">
        <v>18112.967999999997</v>
      </c>
      <c r="N12" s="403">
        <v>0.33</v>
      </c>
      <c r="O12" s="374">
        <v>10113.073799999998</v>
      </c>
      <c r="P12" s="375">
        <v>0.49811599318102462</v>
      </c>
      <c r="Q12" s="370" t="e">
        <f>INDEX(#REF!,MATCH(E12,#REF!,0),1)</f>
        <v>#REF!</v>
      </c>
      <c r="R12" s="404"/>
      <c r="S12" s="405">
        <f t="shared" si="0"/>
        <v>15094.14</v>
      </c>
      <c r="T12" s="406">
        <f t="shared" si="1"/>
        <v>18112.967999999997</v>
      </c>
      <c r="U12" s="403">
        <v>0.33</v>
      </c>
      <c r="V12" s="374">
        <f t="shared" si="3"/>
        <v>10113.073799999998</v>
      </c>
      <c r="W12" s="375" t="e">
        <f t="shared" si="2"/>
        <v>#REF!</v>
      </c>
      <c r="X12" s="338" t="s">
        <v>719</v>
      </c>
      <c r="Y12" s="407"/>
    </row>
    <row r="13" spans="2:25" ht="20.25" x14ac:dyDescent="0.25">
      <c r="B13" s="381" t="s">
        <v>333</v>
      </c>
      <c r="C13" s="382" t="s">
        <v>263</v>
      </c>
      <c r="D13" s="408" t="s">
        <v>751</v>
      </c>
      <c r="E13" s="39">
        <v>40160</v>
      </c>
      <c r="F13" s="46" t="s">
        <v>766</v>
      </c>
      <c r="G13" s="46" t="s">
        <v>767</v>
      </c>
      <c r="H13" s="101">
        <v>30</v>
      </c>
      <c r="I13" s="344" t="s">
        <v>331</v>
      </c>
      <c r="J13" s="345">
        <v>18</v>
      </c>
      <c r="K13" s="409" t="s">
        <v>330</v>
      </c>
      <c r="L13" s="405">
        <v>9889.4700000000012</v>
      </c>
      <c r="M13" s="406">
        <v>11867.364000000001</v>
      </c>
      <c r="N13" s="403">
        <v>0.33</v>
      </c>
      <c r="O13" s="374">
        <v>6625.9449000000004</v>
      </c>
      <c r="P13" s="375">
        <v>0.47544990903863388</v>
      </c>
      <c r="Q13" s="370" t="e">
        <f>INDEX(#REF!,MATCH(E13,#REF!,0),1)</f>
        <v>#REF!</v>
      </c>
      <c r="R13" s="404"/>
      <c r="S13" s="405">
        <f t="shared" si="0"/>
        <v>9889.4700000000012</v>
      </c>
      <c r="T13" s="406">
        <f t="shared" si="1"/>
        <v>11867.364000000001</v>
      </c>
      <c r="U13" s="403">
        <v>0.33</v>
      </c>
      <c r="V13" s="374">
        <f t="shared" si="3"/>
        <v>6625.9449000000004</v>
      </c>
      <c r="W13" s="375" t="e">
        <f t="shared" si="2"/>
        <v>#REF!</v>
      </c>
      <c r="X13" s="338" t="s">
        <v>719</v>
      </c>
      <c r="Y13" s="407"/>
    </row>
    <row r="14" spans="2:25" ht="31.5" x14ac:dyDescent="0.25">
      <c r="B14" s="381" t="s">
        <v>333</v>
      </c>
      <c r="C14" s="382" t="s">
        <v>263</v>
      </c>
      <c r="D14" s="408" t="s">
        <v>751</v>
      </c>
      <c r="E14" s="39">
        <v>40113</v>
      </c>
      <c r="F14" s="46" t="s">
        <v>768</v>
      </c>
      <c r="G14" s="46" t="s">
        <v>769</v>
      </c>
      <c r="H14" s="101">
        <v>30</v>
      </c>
      <c r="I14" s="344" t="s">
        <v>532</v>
      </c>
      <c r="J14" s="345">
        <v>17</v>
      </c>
      <c r="K14" s="409" t="s">
        <v>330</v>
      </c>
      <c r="L14" s="405">
        <v>10179.780000000001</v>
      </c>
      <c r="M14" s="406">
        <v>12215.736000000001</v>
      </c>
      <c r="N14" s="403">
        <v>0.33</v>
      </c>
      <c r="O14" s="374">
        <v>6820.4525999999996</v>
      </c>
      <c r="P14" s="375">
        <v>0.47356866023817829</v>
      </c>
      <c r="Q14" s="370" t="e">
        <f>INDEX(#REF!,MATCH(E14,#REF!,0),1)</f>
        <v>#REF!</v>
      </c>
      <c r="R14" s="404"/>
      <c r="S14" s="405">
        <f t="shared" si="0"/>
        <v>10179.780000000001</v>
      </c>
      <c r="T14" s="406">
        <f t="shared" si="1"/>
        <v>12215.736000000001</v>
      </c>
      <c r="U14" s="403">
        <v>0.33</v>
      </c>
      <c r="V14" s="374">
        <f t="shared" si="3"/>
        <v>6820.4525999999996</v>
      </c>
      <c r="W14" s="375" t="e">
        <f t="shared" si="2"/>
        <v>#REF!</v>
      </c>
      <c r="X14" s="338" t="s">
        <v>719</v>
      </c>
      <c r="Y14" s="407"/>
    </row>
    <row r="15" spans="2:25" ht="20.25" x14ac:dyDescent="0.25">
      <c r="B15" s="381" t="s">
        <v>333</v>
      </c>
      <c r="C15" s="382" t="s">
        <v>263</v>
      </c>
      <c r="D15" s="410" t="s">
        <v>751</v>
      </c>
      <c r="E15" s="411">
        <v>40567</v>
      </c>
      <c r="F15" s="46" t="s">
        <v>770</v>
      </c>
      <c r="G15" s="46" t="s">
        <v>771</v>
      </c>
      <c r="H15" s="101">
        <v>7.5</v>
      </c>
      <c r="I15" s="344" t="s">
        <v>331</v>
      </c>
      <c r="J15" s="345">
        <v>72</v>
      </c>
      <c r="K15" s="412" t="s">
        <v>330</v>
      </c>
      <c r="L15" s="405">
        <v>10350.540000000001</v>
      </c>
      <c r="M15" s="406">
        <v>12420.648000000001</v>
      </c>
      <c r="N15" s="403">
        <v>0.33</v>
      </c>
      <c r="O15" s="374">
        <v>6934.8617999999997</v>
      </c>
      <c r="P15" s="375">
        <v>0.52548153158582045</v>
      </c>
      <c r="Q15" s="370" t="e">
        <f>INDEX(#REF!,MATCH(E15,#REF!,0),1)</f>
        <v>#REF!</v>
      </c>
      <c r="R15" s="404"/>
      <c r="S15" s="405">
        <f t="shared" si="0"/>
        <v>10350.540000000001</v>
      </c>
      <c r="T15" s="406">
        <f t="shared" si="1"/>
        <v>12420.648000000001</v>
      </c>
      <c r="U15" s="403">
        <v>0.33</v>
      </c>
      <c r="V15" s="374">
        <f t="shared" si="3"/>
        <v>6934.8617999999997</v>
      </c>
      <c r="W15" s="375" t="e">
        <f t="shared" si="2"/>
        <v>#REF!</v>
      </c>
      <c r="X15" s="338" t="s">
        <v>719</v>
      </c>
      <c r="Y15" s="407"/>
    </row>
    <row r="16" spans="2:25" x14ac:dyDescent="0.2">
      <c r="B16" s="413" t="s">
        <v>772</v>
      </c>
      <c r="C16" s="414"/>
      <c r="D16" s="414"/>
      <c r="E16" s="414"/>
      <c r="F16" s="414"/>
      <c r="G16" s="414"/>
      <c r="H16" s="414"/>
      <c r="I16" s="414"/>
      <c r="J16" s="414"/>
      <c r="K16" s="414"/>
      <c r="L16" s="395"/>
      <c r="M16" s="395"/>
      <c r="N16" s="395"/>
      <c r="O16" s="395"/>
      <c r="P16" s="395"/>
      <c r="Q16" s="370" t="e">
        <f>INDEX(#REF!,MATCH(E16,#REF!,0),1)</f>
        <v>#REF!</v>
      </c>
      <c r="R16" s="395"/>
      <c r="S16" s="395"/>
      <c r="T16" s="395"/>
      <c r="U16" s="395"/>
      <c r="V16" s="395"/>
      <c r="W16" s="395"/>
      <c r="X16" s="399"/>
    </row>
    <row r="17" spans="2:25" ht="31.5" x14ac:dyDescent="0.25">
      <c r="B17" s="381" t="s">
        <v>333</v>
      </c>
      <c r="C17" s="382" t="s">
        <v>263</v>
      </c>
      <c r="D17" s="400" t="s">
        <v>751</v>
      </c>
      <c r="E17" s="401">
        <v>40117</v>
      </c>
      <c r="F17" s="46" t="s">
        <v>773</v>
      </c>
      <c r="G17" s="46" t="s">
        <v>774</v>
      </c>
      <c r="H17" s="101">
        <v>12</v>
      </c>
      <c r="I17" s="344" t="s">
        <v>326</v>
      </c>
      <c r="J17" s="345">
        <v>40</v>
      </c>
      <c r="K17" s="415" t="s">
        <v>330</v>
      </c>
      <c r="L17" s="405">
        <v>4773.8999999999996</v>
      </c>
      <c r="M17" s="406">
        <v>5728.6799999999994</v>
      </c>
      <c r="N17" s="403">
        <v>0.33</v>
      </c>
      <c r="O17" s="374">
        <v>3198.5129999999995</v>
      </c>
      <c r="P17" s="375">
        <v>0.47990519344457871</v>
      </c>
      <c r="Q17" s="370" t="e">
        <f>INDEX(#REF!,MATCH(E17,#REF!,0),1)</f>
        <v>#REF!</v>
      </c>
      <c r="R17" s="404"/>
      <c r="S17" s="405">
        <f t="shared" ref="S17:S30" si="4">L17*R17+L17</f>
        <v>4773.8999999999996</v>
      </c>
      <c r="T17" s="406">
        <f t="shared" ref="T17:T30" si="5">S17*1.2</f>
        <v>5728.6799999999994</v>
      </c>
      <c r="U17" s="403">
        <v>0.33</v>
      </c>
      <c r="V17" s="374">
        <f t="shared" ref="V17:V30" si="6">(1-U17)*S17</f>
        <v>3198.5129999999995</v>
      </c>
      <c r="W17" s="375" t="e">
        <f t="shared" ref="W17:W30" si="7">(V17-Q17)/V17</f>
        <v>#REF!</v>
      </c>
      <c r="X17" s="338" t="s">
        <v>719</v>
      </c>
      <c r="Y17" s="407"/>
    </row>
    <row r="18" spans="2:25" ht="31.5" x14ac:dyDescent="0.25">
      <c r="B18" s="381" t="s">
        <v>333</v>
      </c>
      <c r="C18" s="382" t="s">
        <v>263</v>
      </c>
      <c r="D18" s="408" t="s">
        <v>751</v>
      </c>
      <c r="E18" s="39">
        <v>40227</v>
      </c>
      <c r="F18" s="46" t="s">
        <v>773</v>
      </c>
      <c r="G18" s="46" t="s">
        <v>774</v>
      </c>
      <c r="H18" s="101">
        <v>23</v>
      </c>
      <c r="I18" s="344" t="s">
        <v>326</v>
      </c>
      <c r="J18" s="345">
        <v>24</v>
      </c>
      <c r="K18" s="415" t="s">
        <v>330</v>
      </c>
      <c r="L18" s="405">
        <v>8711.7900000000009</v>
      </c>
      <c r="M18" s="406">
        <v>10454.148000000001</v>
      </c>
      <c r="N18" s="403">
        <v>0.33</v>
      </c>
      <c r="O18" s="374">
        <v>5836.8993</v>
      </c>
      <c r="P18" s="375">
        <v>0.48521811914760976</v>
      </c>
      <c r="Q18" s="370" t="e">
        <f>INDEX(#REF!,MATCH(E18,#REF!,0),1)</f>
        <v>#REF!</v>
      </c>
      <c r="R18" s="404"/>
      <c r="S18" s="405">
        <f t="shared" si="4"/>
        <v>8711.7900000000009</v>
      </c>
      <c r="T18" s="406">
        <f t="shared" si="5"/>
        <v>10454.148000000001</v>
      </c>
      <c r="U18" s="403">
        <v>0.33</v>
      </c>
      <c r="V18" s="374">
        <f t="shared" si="6"/>
        <v>5836.8993</v>
      </c>
      <c r="W18" s="375" t="e">
        <f t="shared" si="7"/>
        <v>#REF!</v>
      </c>
      <c r="X18" s="338" t="s">
        <v>719</v>
      </c>
      <c r="Y18" s="407"/>
    </row>
    <row r="19" spans="2:25" ht="31.5" x14ac:dyDescent="0.25">
      <c r="B19" s="381" t="s">
        <v>333</v>
      </c>
      <c r="C19" s="382" t="s">
        <v>263</v>
      </c>
      <c r="D19" s="408" t="s">
        <v>751</v>
      </c>
      <c r="E19" s="39">
        <v>40119</v>
      </c>
      <c r="F19" s="46" t="s">
        <v>775</v>
      </c>
      <c r="G19" s="46" t="s">
        <v>776</v>
      </c>
      <c r="H19" s="101">
        <v>5</v>
      </c>
      <c r="I19" s="344" t="s">
        <v>331</v>
      </c>
      <c r="J19" s="345">
        <v>72</v>
      </c>
      <c r="K19" s="415" t="s">
        <v>330</v>
      </c>
      <c r="L19" s="405">
        <v>24124.170000000002</v>
      </c>
      <c r="M19" s="406">
        <v>28949.004000000001</v>
      </c>
      <c r="N19" s="403">
        <v>0.33</v>
      </c>
      <c r="O19" s="374">
        <v>16163.1939</v>
      </c>
      <c r="P19" s="375">
        <v>0.5344459735770416</v>
      </c>
      <c r="Q19" s="370" t="e">
        <f>INDEX(#REF!,MATCH(E19,#REF!,0),1)</f>
        <v>#REF!</v>
      </c>
      <c r="R19" s="404"/>
      <c r="S19" s="405">
        <f t="shared" si="4"/>
        <v>24124.170000000002</v>
      </c>
      <c r="T19" s="406">
        <f t="shared" si="5"/>
        <v>28949.004000000001</v>
      </c>
      <c r="U19" s="403">
        <v>0.33</v>
      </c>
      <c r="V19" s="374">
        <f t="shared" si="6"/>
        <v>16163.1939</v>
      </c>
      <c r="W19" s="375" t="e">
        <f t="shared" si="7"/>
        <v>#REF!</v>
      </c>
      <c r="X19" s="338" t="s">
        <v>719</v>
      </c>
      <c r="Y19" s="407"/>
    </row>
    <row r="20" spans="2:25" ht="31.5" x14ac:dyDescent="0.25">
      <c r="B20" s="381" t="s">
        <v>333</v>
      </c>
      <c r="C20" s="382" t="s">
        <v>263</v>
      </c>
      <c r="D20" s="408" t="s">
        <v>751</v>
      </c>
      <c r="E20" s="39">
        <v>40118</v>
      </c>
      <c r="F20" s="46" t="s">
        <v>775</v>
      </c>
      <c r="G20" s="46" t="s">
        <v>776</v>
      </c>
      <c r="H20" s="101">
        <v>20</v>
      </c>
      <c r="I20" s="344" t="s">
        <v>326</v>
      </c>
      <c r="J20" s="345">
        <v>24</v>
      </c>
      <c r="K20" s="415" t="s">
        <v>330</v>
      </c>
      <c r="L20" s="405">
        <v>90177.599999999991</v>
      </c>
      <c r="M20" s="406">
        <v>108213.11999999998</v>
      </c>
      <c r="N20" s="403">
        <v>0.33</v>
      </c>
      <c r="O20" s="374">
        <v>60418.991999999991</v>
      </c>
      <c r="P20" s="375">
        <v>0.53577643268196196</v>
      </c>
      <c r="Q20" s="370" t="e">
        <f>INDEX(#REF!,MATCH(E20,#REF!,0),1)</f>
        <v>#REF!</v>
      </c>
      <c r="R20" s="404"/>
      <c r="S20" s="405">
        <f t="shared" si="4"/>
        <v>90177.599999999991</v>
      </c>
      <c r="T20" s="406">
        <f t="shared" si="5"/>
        <v>108213.11999999998</v>
      </c>
      <c r="U20" s="403">
        <v>0.33</v>
      </c>
      <c r="V20" s="374">
        <f t="shared" si="6"/>
        <v>60418.991999999991</v>
      </c>
      <c r="W20" s="375" t="e">
        <f t="shared" si="7"/>
        <v>#REF!</v>
      </c>
      <c r="X20" s="338" t="s">
        <v>719</v>
      </c>
      <c r="Y20" s="407"/>
    </row>
    <row r="21" spans="2:25" ht="31.5" x14ac:dyDescent="0.25">
      <c r="B21" s="381" t="s">
        <v>333</v>
      </c>
      <c r="C21" s="382" t="s">
        <v>263</v>
      </c>
      <c r="D21" s="408" t="s">
        <v>751</v>
      </c>
      <c r="E21" s="39">
        <v>40277</v>
      </c>
      <c r="F21" s="46" t="s">
        <v>777</v>
      </c>
      <c r="G21" s="46" t="s">
        <v>778</v>
      </c>
      <c r="H21" s="101">
        <v>20</v>
      </c>
      <c r="I21" s="344" t="s">
        <v>326</v>
      </c>
      <c r="J21" s="345">
        <v>24</v>
      </c>
      <c r="K21" s="415" t="s">
        <v>330</v>
      </c>
      <c r="L21" s="405">
        <v>111879</v>
      </c>
      <c r="M21" s="406">
        <v>134254.79999999999</v>
      </c>
      <c r="N21" s="403">
        <v>0.33</v>
      </c>
      <c r="O21" s="374">
        <v>74958.929999999993</v>
      </c>
      <c r="P21" s="375">
        <v>0.5368251654606061</v>
      </c>
      <c r="Q21" s="370" t="e">
        <f>INDEX(#REF!,MATCH(E21,#REF!,0),1)</f>
        <v>#REF!</v>
      </c>
      <c r="R21" s="404"/>
      <c r="S21" s="405">
        <f t="shared" si="4"/>
        <v>111879</v>
      </c>
      <c r="T21" s="406">
        <f t="shared" si="5"/>
        <v>134254.79999999999</v>
      </c>
      <c r="U21" s="403">
        <v>0.33</v>
      </c>
      <c r="V21" s="374">
        <f t="shared" si="6"/>
        <v>74958.929999999993</v>
      </c>
      <c r="W21" s="375" t="e">
        <f t="shared" si="7"/>
        <v>#REF!</v>
      </c>
      <c r="X21" s="338" t="s">
        <v>719</v>
      </c>
      <c r="Y21" s="407"/>
    </row>
    <row r="22" spans="2:25" ht="20.25" x14ac:dyDescent="0.25">
      <c r="B22" s="381" t="s">
        <v>333</v>
      </c>
      <c r="C22" s="382" t="s">
        <v>263</v>
      </c>
      <c r="D22" s="408" t="s">
        <v>751</v>
      </c>
      <c r="E22" s="39">
        <v>40449</v>
      </c>
      <c r="F22" s="46" t="s">
        <v>682</v>
      </c>
      <c r="G22" s="46" t="s">
        <v>779</v>
      </c>
      <c r="H22" s="101">
        <v>5</v>
      </c>
      <c r="I22" s="344" t="s">
        <v>331</v>
      </c>
      <c r="J22" s="345">
        <v>80</v>
      </c>
      <c r="K22" s="415" t="s">
        <v>330</v>
      </c>
      <c r="L22" s="405">
        <v>17864.340000000004</v>
      </c>
      <c r="M22" s="406">
        <v>21437.208000000002</v>
      </c>
      <c r="N22" s="403">
        <v>0.33</v>
      </c>
      <c r="O22" s="374">
        <v>11969.107800000002</v>
      </c>
      <c r="P22" s="375">
        <v>0.5329952663639641</v>
      </c>
      <c r="Q22" s="370" t="e">
        <f>INDEX(#REF!,MATCH(E22,#REF!,0),1)</f>
        <v>#REF!</v>
      </c>
      <c r="R22" s="404"/>
      <c r="S22" s="405">
        <f t="shared" si="4"/>
        <v>17864.340000000004</v>
      </c>
      <c r="T22" s="406">
        <f t="shared" si="5"/>
        <v>21437.208000000002</v>
      </c>
      <c r="U22" s="403">
        <v>0.33</v>
      </c>
      <c r="V22" s="374">
        <f t="shared" si="6"/>
        <v>11969.107800000002</v>
      </c>
      <c r="W22" s="375" t="e">
        <f t="shared" si="7"/>
        <v>#REF!</v>
      </c>
      <c r="X22" s="338" t="s">
        <v>719</v>
      </c>
      <c r="Y22" s="407"/>
    </row>
    <row r="23" spans="2:25" ht="31.5" x14ac:dyDescent="0.25">
      <c r="B23" s="381" t="s">
        <v>333</v>
      </c>
      <c r="C23" s="382" t="s">
        <v>263</v>
      </c>
      <c r="D23" s="408" t="s">
        <v>751</v>
      </c>
      <c r="E23" s="39">
        <v>40397</v>
      </c>
      <c r="F23" s="46" t="s">
        <v>682</v>
      </c>
      <c r="G23" s="46" t="s">
        <v>780</v>
      </c>
      <c r="H23" s="101">
        <v>0.6</v>
      </c>
      <c r="I23" s="344" t="s">
        <v>781</v>
      </c>
      <c r="J23" s="345">
        <v>840</v>
      </c>
      <c r="K23" s="415" t="s">
        <v>330</v>
      </c>
      <c r="L23" s="405">
        <v>2686.02</v>
      </c>
      <c r="M23" s="406">
        <v>3223.2239999999997</v>
      </c>
      <c r="N23" s="403">
        <v>0.33</v>
      </c>
      <c r="O23" s="374">
        <v>1799.6333999999997</v>
      </c>
      <c r="P23" s="375">
        <v>0.53599438641225483</v>
      </c>
      <c r="Q23" s="370" t="e">
        <f>INDEX(#REF!,MATCH(E23,#REF!,0),1)</f>
        <v>#REF!</v>
      </c>
      <c r="R23" s="404"/>
      <c r="S23" s="405">
        <f t="shared" si="4"/>
        <v>2686.02</v>
      </c>
      <c r="T23" s="406">
        <f t="shared" si="5"/>
        <v>3223.2239999999997</v>
      </c>
      <c r="U23" s="403">
        <v>0.33</v>
      </c>
      <c r="V23" s="374">
        <f t="shared" si="6"/>
        <v>1799.6333999999997</v>
      </c>
      <c r="W23" s="375" t="e">
        <f t="shared" si="7"/>
        <v>#REF!</v>
      </c>
      <c r="X23" s="338" t="s">
        <v>719</v>
      </c>
      <c r="Y23" s="407"/>
    </row>
    <row r="24" spans="2:25" ht="31.5" x14ac:dyDescent="0.25">
      <c r="B24" s="381" t="s">
        <v>333</v>
      </c>
      <c r="C24" s="382" t="s">
        <v>263</v>
      </c>
      <c r="D24" s="408" t="s">
        <v>751</v>
      </c>
      <c r="E24" s="39">
        <v>40870</v>
      </c>
      <c r="F24" s="46" t="s">
        <v>683</v>
      </c>
      <c r="G24" s="46" t="s">
        <v>782</v>
      </c>
      <c r="H24" s="101">
        <v>0.1</v>
      </c>
      <c r="I24" s="344" t="s">
        <v>324</v>
      </c>
      <c r="J24" s="345">
        <v>5</v>
      </c>
      <c r="K24" s="415" t="s">
        <v>330</v>
      </c>
      <c r="L24" s="405">
        <v>4304.49</v>
      </c>
      <c r="M24" s="406">
        <v>5165.3879999999999</v>
      </c>
      <c r="N24" s="403">
        <v>0.33</v>
      </c>
      <c r="O24" s="374">
        <v>2884.0082999999995</v>
      </c>
      <c r="P24" s="375">
        <v>0.54118370602470167</v>
      </c>
      <c r="Q24" s="370" t="e">
        <f>INDEX(#REF!,MATCH(E24,#REF!,0),1)</f>
        <v>#REF!</v>
      </c>
      <c r="R24" s="404"/>
      <c r="S24" s="405">
        <f t="shared" si="4"/>
        <v>4304.49</v>
      </c>
      <c r="T24" s="406">
        <f t="shared" si="5"/>
        <v>5165.3879999999999</v>
      </c>
      <c r="U24" s="403">
        <v>0.33</v>
      </c>
      <c r="V24" s="374">
        <f t="shared" si="6"/>
        <v>2884.0082999999995</v>
      </c>
      <c r="W24" s="375" t="e">
        <f t="shared" si="7"/>
        <v>#REF!</v>
      </c>
      <c r="X24" s="338" t="s">
        <v>719</v>
      </c>
      <c r="Y24" s="407"/>
    </row>
    <row r="25" spans="2:25" ht="20.25" x14ac:dyDescent="0.25">
      <c r="B25" s="381" t="s">
        <v>333</v>
      </c>
      <c r="C25" s="382" t="s">
        <v>263</v>
      </c>
      <c r="D25" s="408" t="s">
        <v>751</v>
      </c>
      <c r="E25" s="39">
        <v>40280</v>
      </c>
      <c r="F25" s="46" t="s">
        <v>684</v>
      </c>
      <c r="G25" s="46" t="s">
        <v>783</v>
      </c>
      <c r="H25" s="101">
        <v>2</v>
      </c>
      <c r="I25" s="344" t="s">
        <v>331</v>
      </c>
      <c r="J25" s="345">
        <v>80</v>
      </c>
      <c r="K25" s="415" t="s">
        <v>330</v>
      </c>
      <c r="L25" s="405">
        <v>5804.49</v>
      </c>
      <c r="M25" s="406">
        <v>6965.3879999999999</v>
      </c>
      <c r="N25" s="403">
        <v>0.33</v>
      </c>
      <c r="O25" s="374">
        <v>3889.0082999999995</v>
      </c>
      <c r="P25" s="375">
        <v>0.51598457632502348</v>
      </c>
      <c r="Q25" s="370" t="e">
        <f>INDEX(#REF!,MATCH(E25,#REF!,0),1)</f>
        <v>#REF!</v>
      </c>
      <c r="R25" s="404"/>
      <c r="S25" s="405">
        <f t="shared" si="4"/>
        <v>5804.49</v>
      </c>
      <c r="T25" s="406">
        <f t="shared" si="5"/>
        <v>6965.3879999999999</v>
      </c>
      <c r="U25" s="403">
        <v>0.33</v>
      </c>
      <c r="V25" s="374">
        <f t="shared" si="6"/>
        <v>3889.0082999999995</v>
      </c>
      <c r="W25" s="375" t="e">
        <f t="shared" si="7"/>
        <v>#REF!</v>
      </c>
      <c r="X25" s="338" t="s">
        <v>719</v>
      </c>
      <c r="Y25" s="407"/>
    </row>
    <row r="26" spans="2:25" ht="20.25" x14ac:dyDescent="0.25">
      <c r="B26" s="381" t="s">
        <v>333</v>
      </c>
      <c r="C26" s="382" t="s">
        <v>263</v>
      </c>
      <c r="D26" s="408" t="s">
        <v>751</v>
      </c>
      <c r="E26" s="39">
        <v>40394</v>
      </c>
      <c r="F26" s="46" t="s">
        <v>685</v>
      </c>
      <c r="G26" s="46" t="s">
        <v>784</v>
      </c>
      <c r="H26" s="101">
        <v>1</v>
      </c>
      <c r="I26" s="344" t="s">
        <v>726</v>
      </c>
      <c r="J26" s="345">
        <v>11</v>
      </c>
      <c r="K26" s="415" t="s">
        <v>330</v>
      </c>
      <c r="L26" s="405">
        <v>2392.29</v>
      </c>
      <c r="M26" s="406">
        <v>2870.748</v>
      </c>
      <c r="N26" s="403">
        <v>0.33</v>
      </c>
      <c r="O26" s="374">
        <v>1602.8342999999998</v>
      </c>
      <c r="P26" s="375">
        <v>0.54118151826423977</v>
      </c>
      <c r="Q26" s="370" t="e">
        <f>INDEX(#REF!,MATCH(E26,#REF!,0),1)</f>
        <v>#REF!</v>
      </c>
      <c r="R26" s="404"/>
      <c r="S26" s="405">
        <f t="shared" si="4"/>
        <v>2392.29</v>
      </c>
      <c r="T26" s="406">
        <f t="shared" si="5"/>
        <v>2870.748</v>
      </c>
      <c r="U26" s="403">
        <v>0.33</v>
      </c>
      <c r="V26" s="374">
        <f t="shared" si="6"/>
        <v>1602.8342999999998</v>
      </c>
      <c r="W26" s="375" t="e">
        <f t="shared" si="7"/>
        <v>#REF!</v>
      </c>
      <c r="X26" s="338" t="s">
        <v>719</v>
      </c>
      <c r="Y26" s="407"/>
    </row>
    <row r="27" spans="2:25" ht="31.5" x14ac:dyDescent="0.25">
      <c r="B27" s="381" t="s">
        <v>333</v>
      </c>
      <c r="C27" s="382" t="s">
        <v>263</v>
      </c>
      <c r="D27" s="408" t="s">
        <v>751</v>
      </c>
      <c r="E27" s="39">
        <v>40303</v>
      </c>
      <c r="F27" s="46" t="s">
        <v>785</v>
      </c>
      <c r="G27" s="46" t="s">
        <v>786</v>
      </c>
      <c r="H27" s="101">
        <v>20</v>
      </c>
      <c r="I27" s="344" t="s">
        <v>532</v>
      </c>
      <c r="J27" s="345">
        <v>40</v>
      </c>
      <c r="K27" s="415" t="s">
        <v>330</v>
      </c>
      <c r="L27" s="405">
        <v>7859.6100000000006</v>
      </c>
      <c r="M27" s="406">
        <v>9431.5320000000011</v>
      </c>
      <c r="N27" s="403">
        <v>0.33</v>
      </c>
      <c r="O27" s="374">
        <v>5265.9386999999997</v>
      </c>
      <c r="P27" s="375">
        <v>0.49079354076035858</v>
      </c>
      <c r="Q27" s="370" t="e">
        <f>INDEX(#REF!,MATCH(E27,#REF!,0),1)</f>
        <v>#REF!</v>
      </c>
      <c r="R27" s="404"/>
      <c r="S27" s="405">
        <f t="shared" si="4"/>
        <v>7859.6100000000006</v>
      </c>
      <c r="T27" s="406">
        <f t="shared" si="5"/>
        <v>9431.5320000000011</v>
      </c>
      <c r="U27" s="403">
        <v>0.33</v>
      </c>
      <c r="V27" s="374">
        <f t="shared" si="6"/>
        <v>5265.9386999999997</v>
      </c>
      <c r="W27" s="375" t="e">
        <f t="shared" si="7"/>
        <v>#REF!</v>
      </c>
      <c r="X27" s="338" t="s">
        <v>719</v>
      </c>
      <c r="Y27" s="407"/>
    </row>
    <row r="28" spans="2:25" ht="31.5" x14ac:dyDescent="0.25">
      <c r="B28" s="381" t="s">
        <v>333</v>
      </c>
      <c r="C28" s="382" t="s">
        <v>263</v>
      </c>
      <c r="D28" s="408" t="s">
        <v>751</v>
      </c>
      <c r="E28" s="39">
        <v>40803</v>
      </c>
      <c r="F28" s="46" t="s">
        <v>787</v>
      </c>
      <c r="G28" s="46" t="s">
        <v>788</v>
      </c>
      <c r="H28" s="101">
        <v>25</v>
      </c>
      <c r="I28" s="344" t="s">
        <v>331</v>
      </c>
      <c r="J28" s="345">
        <v>18</v>
      </c>
      <c r="K28" s="415" t="s">
        <v>330</v>
      </c>
      <c r="L28" s="405">
        <v>15634.710000000003</v>
      </c>
      <c r="M28" s="406">
        <v>18761.652000000002</v>
      </c>
      <c r="N28" s="403">
        <v>0.33</v>
      </c>
      <c r="O28" s="374">
        <v>10475.255700000002</v>
      </c>
      <c r="P28" s="375">
        <v>0.49960457767155031</v>
      </c>
      <c r="Q28" s="370" t="e">
        <f>INDEX(#REF!,MATCH(E28,#REF!,0),1)</f>
        <v>#REF!</v>
      </c>
      <c r="R28" s="404"/>
      <c r="S28" s="405">
        <f t="shared" si="4"/>
        <v>15634.710000000003</v>
      </c>
      <c r="T28" s="406">
        <f t="shared" si="5"/>
        <v>18761.652000000002</v>
      </c>
      <c r="U28" s="403">
        <v>0.33</v>
      </c>
      <c r="V28" s="374">
        <f t="shared" si="6"/>
        <v>10475.255700000002</v>
      </c>
      <c r="W28" s="375" t="e">
        <f t="shared" si="7"/>
        <v>#REF!</v>
      </c>
      <c r="X28" s="338" t="s">
        <v>719</v>
      </c>
      <c r="Y28" s="407"/>
    </row>
    <row r="29" spans="2:25" s="337" customFormat="1" ht="31.5" x14ac:dyDescent="0.25">
      <c r="B29" s="381" t="s">
        <v>333</v>
      </c>
      <c r="C29" s="382" t="s">
        <v>263</v>
      </c>
      <c r="D29" s="94"/>
      <c r="E29" s="94">
        <v>40330</v>
      </c>
      <c r="F29" s="46" t="s">
        <v>789</v>
      </c>
      <c r="G29" s="46" t="s">
        <v>790</v>
      </c>
      <c r="H29" s="101">
        <v>5</v>
      </c>
      <c r="I29" s="344" t="s">
        <v>331</v>
      </c>
      <c r="J29" s="345">
        <v>80</v>
      </c>
      <c r="K29" s="416" t="s">
        <v>330</v>
      </c>
      <c r="L29" s="405">
        <v>11235.772058823533</v>
      </c>
      <c r="M29" s="406">
        <v>13482.92647058824</v>
      </c>
      <c r="N29" s="403">
        <v>0.33</v>
      </c>
      <c r="O29" s="374">
        <v>7527.9672794117669</v>
      </c>
      <c r="P29" s="375">
        <v>0.48469754768871443</v>
      </c>
      <c r="Q29" s="370" t="e">
        <f>INDEX(#REF!,MATCH(E29,#REF!,0),1)</f>
        <v>#REF!</v>
      </c>
      <c r="R29" s="404"/>
      <c r="S29" s="405">
        <f t="shared" si="4"/>
        <v>11235.772058823533</v>
      </c>
      <c r="T29" s="406">
        <f t="shared" si="5"/>
        <v>13482.92647058824</v>
      </c>
      <c r="U29" s="403">
        <v>0.33</v>
      </c>
      <c r="V29" s="374">
        <f t="shared" si="6"/>
        <v>7527.9672794117669</v>
      </c>
      <c r="W29" s="375" t="e">
        <f t="shared" si="7"/>
        <v>#REF!</v>
      </c>
      <c r="X29" s="338" t="s">
        <v>719</v>
      </c>
      <c r="Y29" s="1"/>
    </row>
    <row r="30" spans="2:25" s="337" customFormat="1" ht="31.5" x14ac:dyDescent="0.25">
      <c r="B30" s="381" t="s">
        <v>333</v>
      </c>
      <c r="C30" s="382" t="s">
        <v>263</v>
      </c>
      <c r="D30" s="417"/>
      <c r="E30" s="417">
        <v>40185</v>
      </c>
      <c r="F30" s="46" t="s">
        <v>791</v>
      </c>
      <c r="G30" s="46" t="s">
        <v>792</v>
      </c>
      <c r="H30" s="101">
        <v>20</v>
      </c>
      <c r="I30" s="344" t="s">
        <v>326</v>
      </c>
      <c r="J30" s="345">
        <v>24</v>
      </c>
      <c r="K30" s="416" t="s">
        <v>330</v>
      </c>
      <c r="L30" s="405">
        <v>9850.5</v>
      </c>
      <c r="M30" s="406">
        <v>11820.6</v>
      </c>
      <c r="N30" s="403">
        <v>0.33</v>
      </c>
      <c r="O30" s="374">
        <v>6599.8349999999991</v>
      </c>
      <c r="P30" s="375">
        <v>0.3846664348426892</v>
      </c>
      <c r="Q30" s="370" t="e">
        <f>INDEX(#REF!,MATCH(E30,#REF!,0),1)</f>
        <v>#REF!</v>
      </c>
      <c r="R30" s="404"/>
      <c r="S30" s="405">
        <f t="shared" si="4"/>
        <v>9850.5</v>
      </c>
      <c r="T30" s="406">
        <f t="shared" si="5"/>
        <v>11820.6</v>
      </c>
      <c r="U30" s="403">
        <v>0.33</v>
      </c>
      <c r="V30" s="374">
        <f t="shared" si="6"/>
        <v>6599.8349999999991</v>
      </c>
      <c r="W30" s="375" t="e">
        <f t="shared" si="7"/>
        <v>#REF!</v>
      </c>
      <c r="X30" s="338" t="s">
        <v>719</v>
      </c>
      <c r="Y30" s="1"/>
    </row>
    <row r="31" spans="2:25" ht="15.6" customHeight="1" x14ac:dyDescent="0.2">
      <c r="B31" s="418" t="s">
        <v>793</v>
      </c>
      <c r="C31" s="419"/>
      <c r="D31" s="420"/>
      <c r="E31" s="421"/>
      <c r="F31" s="419"/>
      <c r="G31" s="419"/>
      <c r="H31" s="419"/>
      <c r="I31" s="419"/>
      <c r="J31" s="419"/>
      <c r="K31" s="419"/>
      <c r="L31" s="422"/>
      <c r="M31" s="422"/>
      <c r="N31" s="422"/>
      <c r="O31" s="422"/>
      <c r="P31" s="422"/>
      <c r="Q31" s="370" t="e">
        <f>INDEX(#REF!,MATCH(E31,#REF!,0),1)</f>
        <v>#REF!</v>
      </c>
      <c r="R31" s="422"/>
      <c r="S31" s="422"/>
      <c r="T31" s="422"/>
      <c r="U31" s="422"/>
      <c r="V31" s="422"/>
      <c r="W31" s="422"/>
      <c r="X31" s="423"/>
    </row>
    <row r="32" spans="2:25" ht="31.5" x14ac:dyDescent="0.25">
      <c r="B32" s="381" t="s">
        <v>333</v>
      </c>
      <c r="C32" s="382" t="s">
        <v>263</v>
      </c>
      <c r="D32" s="400" t="s">
        <v>751</v>
      </c>
      <c r="E32" s="401">
        <v>40135</v>
      </c>
      <c r="F32" s="46" t="s">
        <v>794</v>
      </c>
      <c r="G32" s="46" t="s">
        <v>795</v>
      </c>
      <c r="H32" s="101">
        <v>5</v>
      </c>
      <c r="I32" s="344" t="s">
        <v>326</v>
      </c>
      <c r="J32" s="345">
        <v>120</v>
      </c>
      <c r="K32" s="415" t="s">
        <v>330</v>
      </c>
      <c r="L32" s="405">
        <v>2721.8999999999996</v>
      </c>
      <c r="M32" s="406">
        <v>3266.2799999999993</v>
      </c>
      <c r="N32" s="403">
        <v>0.33</v>
      </c>
      <c r="O32" s="374">
        <v>1823.6729999999995</v>
      </c>
      <c r="P32" s="375">
        <v>0.50480705696690131</v>
      </c>
      <c r="Q32" s="370" t="e">
        <f>INDEX(#REF!,MATCH(E32,#REF!,0),1)</f>
        <v>#REF!</v>
      </c>
      <c r="R32" s="404"/>
      <c r="S32" s="405">
        <f t="shared" ref="S32:S63" si="8">L32*R32+L32</f>
        <v>2721.8999999999996</v>
      </c>
      <c r="T32" s="406">
        <f t="shared" ref="T32:T53" si="9">S32*1.2</f>
        <v>3266.2799999999993</v>
      </c>
      <c r="U32" s="403">
        <v>0.33</v>
      </c>
      <c r="V32" s="374">
        <f t="shared" ref="V32:V53" si="10">(1-U32)*S32</f>
        <v>1823.6729999999995</v>
      </c>
      <c r="W32" s="375" t="e">
        <f t="shared" ref="W32:W63" si="11">(V32-Q32)/V32</f>
        <v>#REF!</v>
      </c>
      <c r="X32" s="338" t="s">
        <v>719</v>
      </c>
      <c r="Y32" s="407"/>
    </row>
    <row r="33" spans="2:25" ht="31.5" x14ac:dyDescent="0.25">
      <c r="B33" s="381" t="s">
        <v>333</v>
      </c>
      <c r="C33" s="382" t="s">
        <v>263</v>
      </c>
      <c r="D33" s="408" t="s">
        <v>751</v>
      </c>
      <c r="E33" s="39">
        <v>40134</v>
      </c>
      <c r="F33" s="46" t="s">
        <v>794</v>
      </c>
      <c r="G33" s="46" t="s">
        <v>795</v>
      </c>
      <c r="H33" s="101">
        <v>20</v>
      </c>
      <c r="I33" s="344" t="s">
        <v>326</v>
      </c>
      <c r="J33" s="345">
        <v>24</v>
      </c>
      <c r="K33" s="415" t="s">
        <v>330</v>
      </c>
      <c r="L33" s="405">
        <v>7420.7100000000009</v>
      </c>
      <c r="M33" s="406">
        <v>8904.8520000000008</v>
      </c>
      <c r="N33" s="403">
        <v>0.33</v>
      </c>
      <c r="O33" s="374">
        <v>4971.8757000000005</v>
      </c>
      <c r="P33" s="375">
        <v>0.47548366907080963</v>
      </c>
      <c r="Q33" s="370" t="e">
        <f>INDEX(#REF!,MATCH(E33,#REF!,0),1)</f>
        <v>#REF!</v>
      </c>
      <c r="R33" s="404"/>
      <c r="S33" s="405">
        <f t="shared" si="8"/>
        <v>7420.7100000000009</v>
      </c>
      <c r="T33" s="406">
        <f t="shared" si="9"/>
        <v>8904.8520000000008</v>
      </c>
      <c r="U33" s="403">
        <v>0.33</v>
      </c>
      <c r="V33" s="374">
        <f t="shared" si="10"/>
        <v>4971.8757000000005</v>
      </c>
      <c r="W33" s="375" t="e">
        <f t="shared" si="11"/>
        <v>#REF!</v>
      </c>
      <c r="X33" s="338" t="s">
        <v>719</v>
      </c>
      <c r="Y33" s="407"/>
    </row>
    <row r="34" spans="2:25" ht="31.5" x14ac:dyDescent="0.25">
      <c r="B34" s="381" t="s">
        <v>333</v>
      </c>
      <c r="C34" s="382" t="s">
        <v>263</v>
      </c>
      <c r="D34" s="408" t="s">
        <v>751</v>
      </c>
      <c r="E34" s="39">
        <v>40142</v>
      </c>
      <c r="F34" s="46" t="s">
        <v>796</v>
      </c>
      <c r="G34" s="46" t="s">
        <v>797</v>
      </c>
      <c r="H34" s="101">
        <v>5</v>
      </c>
      <c r="I34" s="344" t="s">
        <v>331</v>
      </c>
      <c r="J34" s="345">
        <v>80</v>
      </c>
      <c r="K34" s="415" t="s">
        <v>330</v>
      </c>
      <c r="L34" s="405">
        <v>7774.2000000000007</v>
      </c>
      <c r="M34" s="406">
        <v>9329.0400000000009</v>
      </c>
      <c r="N34" s="403">
        <v>0.33</v>
      </c>
      <c r="O34" s="374">
        <v>5208.7139999999999</v>
      </c>
      <c r="P34" s="375">
        <v>0.52236770918887077</v>
      </c>
      <c r="Q34" s="370" t="e">
        <f>INDEX(#REF!,MATCH(E34,#REF!,0),1)</f>
        <v>#REF!</v>
      </c>
      <c r="R34" s="404"/>
      <c r="S34" s="405">
        <f t="shared" si="8"/>
        <v>7774.2000000000007</v>
      </c>
      <c r="T34" s="406">
        <f t="shared" si="9"/>
        <v>9329.0400000000009</v>
      </c>
      <c r="U34" s="403">
        <v>0.33</v>
      </c>
      <c r="V34" s="374">
        <f t="shared" si="10"/>
        <v>5208.7139999999999</v>
      </c>
      <c r="W34" s="375" t="e">
        <f t="shared" si="11"/>
        <v>#REF!</v>
      </c>
      <c r="X34" s="338" t="s">
        <v>719</v>
      </c>
      <c r="Y34" s="407"/>
    </row>
    <row r="35" spans="2:25" ht="31.5" x14ac:dyDescent="0.25">
      <c r="B35" s="381" t="s">
        <v>333</v>
      </c>
      <c r="C35" s="382" t="s">
        <v>263</v>
      </c>
      <c r="D35" s="341"/>
      <c r="E35" s="39">
        <v>40378</v>
      </c>
      <c r="F35" s="46" t="s">
        <v>798</v>
      </c>
      <c r="G35" s="46" t="s">
        <v>799</v>
      </c>
      <c r="H35" s="101">
        <v>5</v>
      </c>
      <c r="I35" s="344" t="s">
        <v>331</v>
      </c>
      <c r="J35" s="345">
        <v>56</v>
      </c>
      <c r="K35" s="415" t="s">
        <v>330</v>
      </c>
      <c r="L35" s="405">
        <v>11414.52</v>
      </c>
      <c r="M35" s="406">
        <v>13697.424000000001</v>
      </c>
      <c r="N35" s="403">
        <v>0.33</v>
      </c>
      <c r="O35" s="374">
        <v>7647.7283999999991</v>
      </c>
      <c r="P35" s="375">
        <v>0.52287793065454569</v>
      </c>
      <c r="Q35" s="370" t="e">
        <f>INDEX(#REF!,MATCH(E35,#REF!,0),1)</f>
        <v>#REF!</v>
      </c>
      <c r="R35" s="404"/>
      <c r="S35" s="405">
        <f t="shared" si="8"/>
        <v>11414.52</v>
      </c>
      <c r="T35" s="406">
        <f t="shared" si="9"/>
        <v>13697.424000000001</v>
      </c>
      <c r="U35" s="403">
        <v>0.33</v>
      </c>
      <c r="V35" s="374">
        <f t="shared" si="10"/>
        <v>7647.7283999999991</v>
      </c>
      <c r="W35" s="375" t="e">
        <f t="shared" si="11"/>
        <v>#REF!</v>
      </c>
      <c r="X35" s="338" t="s">
        <v>719</v>
      </c>
    </row>
    <row r="36" spans="2:25" ht="31.5" x14ac:dyDescent="0.25">
      <c r="B36" s="381" t="s">
        <v>333</v>
      </c>
      <c r="C36" s="382" t="s">
        <v>263</v>
      </c>
      <c r="D36" s="341"/>
      <c r="E36" s="39">
        <v>40589</v>
      </c>
      <c r="F36" s="46" t="s">
        <v>798</v>
      </c>
      <c r="G36" s="46" t="s">
        <v>800</v>
      </c>
      <c r="H36" s="101">
        <v>25</v>
      </c>
      <c r="I36" s="344" t="s">
        <v>532</v>
      </c>
      <c r="J36" s="345">
        <v>8</v>
      </c>
      <c r="K36" s="415" t="s">
        <v>330</v>
      </c>
      <c r="L36" s="405">
        <v>34520.340000000004</v>
      </c>
      <c r="M36" s="406">
        <v>41424.408000000003</v>
      </c>
      <c r="N36" s="403">
        <v>0.33</v>
      </c>
      <c r="O36" s="374">
        <v>23128.627799999998</v>
      </c>
      <c r="P36" s="375">
        <v>0.49881289541958901</v>
      </c>
      <c r="Q36" s="370" t="e">
        <f>INDEX(#REF!,MATCH(E36,#REF!,0),1)</f>
        <v>#REF!</v>
      </c>
      <c r="R36" s="404"/>
      <c r="S36" s="405">
        <f t="shared" si="8"/>
        <v>34520.340000000004</v>
      </c>
      <c r="T36" s="406">
        <f t="shared" si="9"/>
        <v>41424.408000000003</v>
      </c>
      <c r="U36" s="403">
        <v>0.33</v>
      </c>
      <c r="V36" s="374">
        <f t="shared" si="10"/>
        <v>23128.627799999998</v>
      </c>
      <c r="W36" s="375" t="e">
        <f t="shared" si="11"/>
        <v>#REF!</v>
      </c>
      <c r="X36" s="338" t="s">
        <v>719</v>
      </c>
    </row>
    <row r="37" spans="2:25" ht="31.5" x14ac:dyDescent="0.25">
      <c r="B37" s="381" t="s">
        <v>333</v>
      </c>
      <c r="C37" s="382" t="s">
        <v>263</v>
      </c>
      <c r="D37" s="341"/>
      <c r="E37" s="39">
        <v>40379</v>
      </c>
      <c r="F37" s="46" t="s">
        <v>801</v>
      </c>
      <c r="G37" s="46" t="s">
        <v>802</v>
      </c>
      <c r="H37" s="101">
        <v>5</v>
      </c>
      <c r="I37" s="344" t="s">
        <v>331</v>
      </c>
      <c r="J37" s="345">
        <v>56</v>
      </c>
      <c r="K37" s="415" t="s">
        <v>330</v>
      </c>
      <c r="L37" s="405">
        <v>11428.89</v>
      </c>
      <c r="M37" s="406">
        <v>13714.668</v>
      </c>
      <c r="N37" s="403">
        <v>0.33</v>
      </c>
      <c r="O37" s="374">
        <v>7657.3562999999986</v>
      </c>
      <c r="P37" s="375">
        <v>0.52290061257826004</v>
      </c>
      <c r="Q37" s="370" t="e">
        <f>INDEX(#REF!,MATCH(E37,#REF!,0),1)</f>
        <v>#REF!</v>
      </c>
      <c r="R37" s="404"/>
      <c r="S37" s="405">
        <f t="shared" si="8"/>
        <v>11428.89</v>
      </c>
      <c r="T37" s="406">
        <f t="shared" si="9"/>
        <v>13714.668</v>
      </c>
      <c r="U37" s="403">
        <v>0.33</v>
      </c>
      <c r="V37" s="374">
        <f t="shared" si="10"/>
        <v>7657.3562999999986</v>
      </c>
      <c r="W37" s="375" t="e">
        <f t="shared" si="11"/>
        <v>#REF!</v>
      </c>
      <c r="X37" s="338" t="s">
        <v>719</v>
      </c>
    </row>
    <row r="38" spans="2:25" ht="31.5" x14ac:dyDescent="0.25">
      <c r="B38" s="381" t="s">
        <v>333</v>
      </c>
      <c r="C38" s="382" t="s">
        <v>263</v>
      </c>
      <c r="D38" s="341"/>
      <c r="E38" s="39">
        <v>40402</v>
      </c>
      <c r="F38" s="46" t="s">
        <v>801</v>
      </c>
      <c r="G38" s="46" t="s">
        <v>803</v>
      </c>
      <c r="H38" s="101">
        <v>25</v>
      </c>
      <c r="I38" s="344" t="s">
        <v>532</v>
      </c>
      <c r="J38" s="345">
        <v>8</v>
      </c>
      <c r="K38" s="415" t="s">
        <v>330</v>
      </c>
      <c r="L38" s="405">
        <v>36978.9</v>
      </c>
      <c r="M38" s="406">
        <v>44374.68</v>
      </c>
      <c r="N38" s="403">
        <v>0.33</v>
      </c>
      <c r="O38" s="374">
        <v>24775.862999999998</v>
      </c>
      <c r="P38" s="375">
        <v>0.50162987259010905</v>
      </c>
      <c r="Q38" s="370" t="e">
        <f>INDEX(#REF!,MATCH(E38,#REF!,0),1)</f>
        <v>#REF!</v>
      </c>
      <c r="R38" s="404"/>
      <c r="S38" s="405">
        <f t="shared" si="8"/>
        <v>36978.9</v>
      </c>
      <c r="T38" s="406">
        <f t="shared" si="9"/>
        <v>44374.68</v>
      </c>
      <c r="U38" s="403">
        <v>0.33</v>
      </c>
      <c r="V38" s="374">
        <f t="shared" si="10"/>
        <v>24775.862999999998</v>
      </c>
      <c r="W38" s="375" t="e">
        <f t="shared" si="11"/>
        <v>#REF!</v>
      </c>
      <c r="X38" s="338" t="s">
        <v>719</v>
      </c>
    </row>
    <row r="39" spans="2:25" ht="31.5" x14ac:dyDescent="0.25">
      <c r="B39" s="381" t="s">
        <v>333</v>
      </c>
      <c r="C39" s="382" t="s">
        <v>263</v>
      </c>
      <c r="D39" s="341"/>
      <c r="E39" s="39">
        <v>40474</v>
      </c>
      <c r="F39" s="46" t="s">
        <v>804</v>
      </c>
      <c r="G39" s="46" t="s">
        <v>805</v>
      </c>
      <c r="H39" s="101">
        <v>5</v>
      </c>
      <c r="I39" s="344" t="s">
        <v>331</v>
      </c>
      <c r="J39" s="345">
        <v>56</v>
      </c>
      <c r="K39" s="415" t="s">
        <v>330</v>
      </c>
      <c r="L39" s="405">
        <v>10433.970000000001</v>
      </c>
      <c r="M39" s="406">
        <v>12520.764000000001</v>
      </c>
      <c r="N39" s="403">
        <v>0.33</v>
      </c>
      <c r="O39" s="374">
        <v>6990.7599</v>
      </c>
      <c r="P39" s="375">
        <v>0.52115792161593189</v>
      </c>
      <c r="Q39" s="370" t="e">
        <f>INDEX(#REF!,MATCH(E39,#REF!,0),1)</f>
        <v>#REF!</v>
      </c>
      <c r="R39" s="404"/>
      <c r="S39" s="405">
        <f t="shared" si="8"/>
        <v>10433.970000000001</v>
      </c>
      <c r="T39" s="406">
        <f t="shared" si="9"/>
        <v>12520.764000000001</v>
      </c>
      <c r="U39" s="403">
        <v>0.33</v>
      </c>
      <c r="V39" s="374">
        <f t="shared" si="10"/>
        <v>6990.7599</v>
      </c>
      <c r="W39" s="375" t="e">
        <f t="shared" si="11"/>
        <v>#REF!</v>
      </c>
      <c r="X39" s="338" t="s">
        <v>719</v>
      </c>
    </row>
    <row r="40" spans="2:25" ht="31.5" x14ac:dyDescent="0.25">
      <c r="B40" s="381" t="s">
        <v>333</v>
      </c>
      <c r="C40" s="382" t="s">
        <v>263</v>
      </c>
      <c r="D40" s="341"/>
      <c r="E40" s="39">
        <v>40517</v>
      </c>
      <c r="F40" s="46" t="s">
        <v>804</v>
      </c>
      <c r="G40" s="46" t="s">
        <v>806</v>
      </c>
      <c r="H40" s="101">
        <v>25</v>
      </c>
      <c r="I40" s="344" t="s">
        <v>532</v>
      </c>
      <c r="J40" s="345">
        <v>8</v>
      </c>
      <c r="K40" s="415" t="s">
        <v>330</v>
      </c>
      <c r="L40" s="405">
        <v>38525.909999999996</v>
      </c>
      <c r="M40" s="406">
        <v>46231.091999999997</v>
      </c>
      <c r="N40" s="403">
        <v>0.33</v>
      </c>
      <c r="O40" s="374">
        <v>25812.359699999994</v>
      </c>
      <c r="P40" s="375">
        <v>0.50321783250215579</v>
      </c>
      <c r="Q40" s="370" t="e">
        <f>INDEX(#REF!,MATCH(E40,#REF!,0),1)</f>
        <v>#REF!</v>
      </c>
      <c r="R40" s="404"/>
      <c r="S40" s="405">
        <f t="shared" si="8"/>
        <v>38525.909999999996</v>
      </c>
      <c r="T40" s="406">
        <f t="shared" si="9"/>
        <v>46231.091999999997</v>
      </c>
      <c r="U40" s="403">
        <v>0.33</v>
      </c>
      <c r="V40" s="374">
        <f t="shared" si="10"/>
        <v>25812.359699999994</v>
      </c>
      <c r="W40" s="375" t="e">
        <f t="shared" si="11"/>
        <v>#REF!</v>
      </c>
      <c r="X40" s="338" t="s">
        <v>719</v>
      </c>
    </row>
    <row r="41" spans="2:25" ht="31.5" x14ac:dyDescent="0.25">
      <c r="B41" s="381" t="s">
        <v>333</v>
      </c>
      <c r="C41" s="382" t="s">
        <v>263</v>
      </c>
      <c r="D41" s="341"/>
      <c r="E41" s="39">
        <v>40623</v>
      </c>
      <c r="F41" s="46" t="s">
        <v>807</v>
      </c>
      <c r="G41" s="46" t="s">
        <v>808</v>
      </c>
      <c r="H41" s="101">
        <v>8.5</v>
      </c>
      <c r="I41" s="344" t="s">
        <v>331</v>
      </c>
      <c r="J41" s="345">
        <v>42</v>
      </c>
      <c r="K41" s="415" t="s">
        <v>330</v>
      </c>
      <c r="L41" s="405">
        <v>22058.25</v>
      </c>
      <c r="M41" s="406">
        <v>26469.899999999998</v>
      </c>
      <c r="N41" s="403">
        <v>0.33</v>
      </c>
      <c r="O41" s="374">
        <v>14779.027499999998</v>
      </c>
      <c r="P41" s="375">
        <v>0.52855287670315243</v>
      </c>
      <c r="Q41" s="370" t="e">
        <f>INDEX(#REF!,MATCH(E41,#REF!,0),1)</f>
        <v>#REF!</v>
      </c>
      <c r="R41" s="404"/>
      <c r="S41" s="405">
        <f t="shared" si="8"/>
        <v>22058.25</v>
      </c>
      <c r="T41" s="406">
        <f t="shared" si="9"/>
        <v>26469.899999999998</v>
      </c>
      <c r="U41" s="403">
        <v>0.33</v>
      </c>
      <c r="V41" s="374">
        <f t="shared" si="10"/>
        <v>14779.027499999998</v>
      </c>
      <c r="W41" s="375" t="e">
        <f t="shared" si="11"/>
        <v>#REF!</v>
      </c>
      <c r="X41" s="338" t="s">
        <v>719</v>
      </c>
    </row>
    <row r="42" spans="2:25" ht="20.25" x14ac:dyDescent="0.25">
      <c r="B42" s="381" t="s">
        <v>333</v>
      </c>
      <c r="C42" s="382" t="s">
        <v>263</v>
      </c>
      <c r="D42" s="341"/>
      <c r="E42" s="39">
        <v>41163</v>
      </c>
      <c r="F42" s="46" t="s">
        <v>809</v>
      </c>
      <c r="G42" s="46" t="s">
        <v>810</v>
      </c>
      <c r="H42" s="101">
        <v>9</v>
      </c>
      <c r="I42" s="344" t="s">
        <v>331</v>
      </c>
      <c r="J42" s="345">
        <v>42</v>
      </c>
      <c r="K42" s="415" t="s">
        <v>330</v>
      </c>
      <c r="L42" s="405">
        <v>22949.64</v>
      </c>
      <c r="M42" s="406">
        <v>27539.567999999999</v>
      </c>
      <c r="N42" s="403">
        <v>0.33</v>
      </c>
      <c r="O42" s="374">
        <v>15376.258799999998</v>
      </c>
      <c r="P42" s="375">
        <v>0.52904343675589016</v>
      </c>
      <c r="Q42" s="370" t="e">
        <f>INDEX(#REF!,MATCH(E42,#REF!,0),1)</f>
        <v>#REF!</v>
      </c>
      <c r="R42" s="404"/>
      <c r="S42" s="405">
        <f t="shared" si="8"/>
        <v>22949.64</v>
      </c>
      <c r="T42" s="406">
        <f t="shared" si="9"/>
        <v>27539.567999999999</v>
      </c>
      <c r="U42" s="403">
        <v>0.33</v>
      </c>
      <c r="V42" s="374">
        <f t="shared" si="10"/>
        <v>15376.258799999998</v>
      </c>
      <c r="W42" s="375" t="e">
        <f t="shared" si="11"/>
        <v>#REF!</v>
      </c>
      <c r="X42" s="338" t="s">
        <v>719</v>
      </c>
    </row>
    <row r="43" spans="2:25" ht="31.5" x14ac:dyDescent="0.25">
      <c r="B43" s="381" t="s">
        <v>333</v>
      </c>
      <c r="C43" s="382" t="s">
        <v>263</v>
      </c>
      <c r="D43" s="341"/>
      <c r="E43" s="39">
        <v>41162</v>
      </c>
      <c r="F43" s="46" t="s">
        <v>809</v>
      </c>
      <c r="G43" s="46" t="s">
        <v>811</v>
      </c>
      <c r="H43" s="101">
        <v>24</v>
      </c>
      <c r="I43" s="344" t="s">
        <v>532</v>
      </c>
      <c r="J43" s="345">
        <v>8</v>
      </c>
      <c r="K43" s="415" t="s">
        <v>330</v>
      </c>
      <c r="L43" s="405">
        <v>60989.30999999999</v>
      </c>
      <c r="M43" s="406">
        <v>73187.171999999991</v>
      </c>
      <c r="N43" s="403">
        <v>0.33</v>
      </c>
      <c r="O43" s="374">
        <v>40862.837699999989</v>
      </c>
      <c r="P43" s="375">
        <v>0.51720117567850643</v>
      </c>
      <c r="Q43" s="370" t="e">
        <f>INDEX(#REF!,MATCH(E43,#REF!,0),1)</f>
        <v>#REF!</v>
      </c>
      <c r="R43" s="404"/>
      <c r="S43" s="405">
        <f t="shared" si="8"/>
        <v>60989.30999999999</v>
      </c>
      <c r="T43" s="406">
        <f t="shared" si="9"/>
        <v>73187.171999999991</v>
      </c>
      <c r="U43" s="403">
        <v>0.33</v>
      </c>
      <c r="V43" s="374">
        <f t="shared" si="10"/>
        <v>40862.837699999989</v>
      </c>
      <c r="W43" s="375" t="e">
        <f t="shared" si="11"/>
        <v>#REF!</v>
      </c>
      <c r="X43" s="338" t="s">
        <v>719</v>
      </c>
    </row>
    <row r="44" spans="2:25" ht="31.5" x14ac:dyDescent="0.25">
      <c r="B44" s="381" t="s">
        <v>333</v>
      </c>
      <c r="C44" s="382" t="s">
        <v>263</v>
      </c>
      <c r="D44" s="341"/>
      <c r="E44" s="39">
        <v>40626</v>
      </c>
      <c r="F44" s="46" t="s">
        <v>812</v>
      </c>
      <c r="G44" s="46" t="s">
        <v>813</v>
      </c>
      <c r="H44" s="101">
        <v>9</v>
      </c>
      <c r="I44" s="344" t="s">
        <v>331</v>
      </c>
      <c r="J44" s="345">
        <v>42</v>
      </c>
      <c r="K44" s="415" t="s">
        <v>330</v>
      </c>
      <c r="L44" s="405">
        <v>21480.27</v>
      </c>
      <c r="M44" s="406">
        <v>25776.324000000001</v>
      </c>
      <c r="N44" s="403">
        <v>0.33</v>
      </c>
      <c r="O44" s="374">
        <v>14391.780899999998</v>
      </c>
      <c r="P44" s="375">
        <v>0.52821335683341308</v>
      </c>
      <c r="Q44" s="370" t="e">
        <f>INDEX(#REF!,MATCH(E44,#REF!,0),1)</f>
        <v>#REF!</v>
      </c>
      <c r="R44" s="404"/>
      <c r="S44" s="405">
        <f t="shared" si="8"/>
        <v>21480.27</v>
      </c>
      <c r="T44" s="406">
        <f t="shared" si="9"/>
        <v>25776.324000000001</v>
      </c>
      <c r="U44" s="403">
        <v>0.33</v>
      </c>
      <c r="V44" s="374">
        <f t="shared" si="10"/>
        <v>14391.780899999998</v>
      </c>
      <c r="W44" s="375" t="e">
        <f t="shared" si="11"/>
        <v>#REF!</v>
      </c>
      <c r="X44" s="338" t="s">
        <v>719</v>
      </c>
    </row>
    <row r="45" spans="2:25" ht="31.5" x14ac:dyDescent="0.25">
      <c r="B45" s="381" t="s">
        <v>333</v>
      </c>
      <c r="C45" s="382" t="s">
        <v>263</v>
      </c>
      <c r="D45" s="341"/>
      <c r="E45" s="39">
        <v>40625</v>
      </c>
      <c r="F45" s="46" t="s">
        <v>812</v>
      </c>
      <c r="G45" s="46" t="s">
        <v>814</v>
      </c>
      <c r="H45" s="101">
        <v>24</v>
      </c>
      <c r="I45" s="344" t="s">
        <v>532</v>
      </c>
      <c r="J45" s="345">
        <v>8</v>
      </c>
      <c r="K45" s="415" t="s">
        <v>330</v>
      </c>
      <c r="L45" s="405">
        <v>58481.88</v>
      </c>
      <c r="M45" s="406">
        <v>70178.255999999994</v>
      </c>
      <c r="N45" s="403">
        <v>0.33</v>
      </c>
      <c r="O45" s="374">
        <v>39182.859599999996</v>
      </c>
      <c r="P45" s="375">
        <v>0.51617288290005248</v>
      </c>
      <c r="Q45" s="370" t="e">
        <f>INDEX(#REF!,MATCH(E45,#REF!,0),1)</f>
        <v>#REF!</v>
      </c>
      <c r="R45" s="404"/>
      <c r="S45" s="405">
        <f t="shared" si="8"/>
        <v>58481.88</v>
      </c>
      <c r="T45" s="406">
        <f t="shared" si="9"/>
        <v>70178.255999999994</v>
      </c>
      <c r="U45" s="403">
        <v>0.33</v>
      </c>
      <c r="V45" s="374">
        <f t="shared" si="10"/>
        <v>39182.859599999996</v>
      </c>
      <c r="W45" s="375" t="e">
        <f t="shared" si="11"/>
        <v>#REF!</v>
      </c>
      <c r="X45" s="338" t="s">
        <v>719</v>
      </c>
    </row>
    <row r="46" spans="2:25" ht="31.5" x14ac:dyDescent="0.25">
      <c r="B46" s="381" t="s">
        <v>333</v>
      </c>
      <c r="C46" s="382" t="s">
        <v>263</v>
      </c>
      <c r="D46" s="341"/>
      <c r="E46" s="39">
        <v>40637</v>
      </c>
      <c r="F46" s="46" t="s">
        <v>815</v>
      </c>
      <c r="G46" s="46" t="s">
        <v>816</v>
      </c>
      <c r="H46" s="101">
        <v>9</v>
      </c>
      <c r="I46" s="344" t="s">
        <v>331</v>
      </c>
      <c r="J46" s="345">
        <v>42</v>
      </c>
      <c r="K46" s="415" t="s">
        <v>330</v>
      </c>
      <c r="L46" s="405">
        <v>21509.010000000002</v>
      </c>
      <c r="M46" s="406">
        <v>25810.812000000002</v>
      </c>
      <c r="N46" s="403">
        <v>0.33</v>
      </c>
      <c r="O46" s="374">
        <v>14411.036700000001</v>
      </c>
      <c r="P46" s="375">
        <v>0.52823033196494462</v>
      </c>
      <c r="Q46" s="370" t="e">
        <f>INDEX(#REF!,MATCH(E46,#REF!,0),1)</f>
        <v>#REF!</v>
      </c>
      <c r="R46" s="404"/>
      <c r="S46" s="405">
        <f t="shared" si="8"/>
        <v>21509.010000000002</v>
      </c>
      <c r="T46" s="406">
        <f t="shared" si="9"/>
        <v>25810.812000000002</v>
      </c>
      <c r="U46" s="403">
        <v>0.33</v>
      </c>
      <c r="V46" s="374">
        <f t="shared" si="10"/>
        <v>14411.036700000001</v>
      </c>
      <c r="W46" s="375" t="e">
        <f t="shared" si="11"/>
        <v>#REF!</v>
      </c>
      <c r="X46" s="338" t="s">
        <v>719</v>
      </c>
    </row>
    <row r="47" spans="2:25" ht="31.5" x14ac:dyDescent="0.25">
      <c r="B47" s="381" t="s">
        <v>333</v>
      </c>
      <c r="C47" s="382" t="s">
        <v>263</v>
      </c>
      <c r="D47" s="341"/>
      <c r="E47" s="39">
        <v>40634</v>
      </c>
      <c r="F47" s="46" t="s">
        <v>815</v>
      </c>
      <c r="G47" s="46" t="s">
        <v>817</v>
      </c>
      <c r="H47" s="101">
        <v>24</v>
      </c>
      <c r="I47" s="344" t="s">
        <v>532</v>
      </c>
      <c r="J47" s="345">
        <v>8</v>
      </c>
      <c r="K47" s="415" t="s">
        <v>330</v>
      </c>
      <c r="L47" s="405">
        <v>58562.399999999994</v>
      </c>
      <c r="M47" s="406">
        <v>70274.87999999999</v>
      </c>
      <c r="N47" s="403">
        <v>0.33</v>
      </c>
      <c r="O47" s="374">
        <v>39236.80799999999</v>
      </c>
      <c r="P47" s="375">
        <v>0.51620733266579677</v>
      </c>
      <c r="Q47" s="370" t="e">
        <f>INDEX(#REF!,MATCH(E47,#REF!,0),1)</f>
        <v>#REF!</v>
      </c>
      <c r="R47" s="404"/>
      <c r="S47" s="405">
        <f t="shared" si="8"/>
        <v>58562.399999999994</v>
      </c>
      <c r="T47" s="406">
        <f t="shared" si="9"/>
        <v>70274.87999999999</v>
      </c>
      <c r="U47" s="403">
        <v>0.33</v>
      </c>
      <c r="V47" s="374">
        <f t="shared" si="10"/>
        <v>39236.80799999999</v>
      </c>
      <c r="W47" s="375" t="e">
        <f t="shared" si="11"/>
        <v>#REF!</v>
      </c>
      <c r="X47" s="338" t="s">
        <v>719</v>
      </c>
    </row>
    <row r="48" spans="2:25" ht="31.5" x14ac:dyDescent="0.25">
      <c r="B48" s="381" t="s">
        <v>333</v>
      </c>
      <c r="C48" s="382" t="s">
        <v>263</v>
      </c>
      <c r="D48" s="341"/>
      <c r="E48" s="39">
        <v>40824</v>
      </c>
      <c r="F48" s="46" t="s">
        <v>818</v>
      </c>
      <c r="G48" s="46" t="s">
        <v>819</v>
      </c>
      <c r="H48" s="101">
        <v>9</v>
      </c>
      <c r="I48" s="344" t="s">
        <v>331</v>
      </c>
      <c r="J48" s="345">
        <v>42</v>
      </c>
      <c r="K48" s="415" t="s">
        <v>330</v>
      </c>
      <c r="L48" s="405">
        <v>23829.54</v>
      </c>
      <c r="M48" s="406">
        <v>28595.448</v>
      </c>
      <c r="N48" s="403">
        <v>0.33</v>
      </c>
      <c r="O48" s="374">
        <v>15965.791799999999</v>
      </c>
      <c r="P48" s="375">
        <v>0.52949154704622914</v>
      </c>
      <c r="Q48" s="370" t="e">
        <f>INDEX(#REF!,MATCH(E48,#REF!,0),1)</f>
        <v>#REF!</v>
      </c>
      <c r="R48" s="404"/>
      <c r="S48" s="405">
        <f t="shared" si="8"/>
        <v>23829.54</v>
      </c>
      <c r="T48" s="406">
        <f t="shared" si="9"/>
        <v>28595.448</v>
      </c>
      <c r="U48" s="403">
        <v>0.33</v>
      </c>
      <c r="V48" s="374">
        <f t="shared" si="10"/>
        <v>15965.791799999999</v>
      </c>
      <c r="W48" s="375" t="e">
        <f t="shared" si="11"/>
        <v>#REF!</v>
      </c>
      <c r="X48" s="338" t="s">
        <v>719</v>
      </c>
    </row>
    <row r="49" spans="2:25" ht="31.5" x14ac:dyDescent="0.25">
      <c r="B49" s="381" t="s">
        <v>333</v>
      </c>
      <c r="C49" s="382" t="s">
        <v>263</v>
      </c>
      <c r="D49" s="341"/>
      <c r="E49" s="39">
        <v>40708</v>
      </c>
      <c r="F49" s="46" t="s">
        <v>818</v>
      </c>
      <c r="G49" s="46" t="s">
        <v>820</v>
      </c>
      <c r="H49" s="101">
        <v>24</v>
      </c>
      <c r="I49" s="344" t="s">
        <v>532</v>
      </c>
      <c r="J49" s="345">
        <v>8</v>
      </c>
      <c r="K49" s="415" t="s">
        <v>330</v>
      </c>
      <c r="L49" s="405">
        <v>63531.239999999991</v>
      </c>
      <c r="M49" s="406">
        <v>76237.487999999983</v>
      </c>
      <c r="N49" s="403">
        <v>0.33</v>
      </c>
      <c r="O49" s="374">
        <v>42565.930799999987</v>
      </c>
      <c r="P49" s="375">
        <v>0.51816066007418293</v>
      </c>
      <c r="Q49" s="370" t="e">
        <f>INDEX(#REF!,MATCH(E49,#REF!,0),1)</f>
        <v>#REF!</v>
      </c>
      <c r="R49" s="404"/>
      <c r="S49" s="405">
        <f t="shared" si="8"/>
        <v>63531.239999999991</v>
      </c>
      <c r="T49" s="406">
        <f t="shared" si="9"/>
        <v>76237.487999999983</v>
      </c>
      <c r="U49" s="403">
        <v>0.33</v>
      </c>
      <c r="V49" s="374">
        <f t="shared" si="10"/>
        <v>42565.930799999987</v>
      </c>
      <c r="W49" s="375" t="e">
        <f t="shared" si="11"/>
        <v>#REF!</v>
      </c>
      <c r="X49" s="338" t="s">
        <v>719</v>
      </c>
    </row>
    <row r="50" spans="2:25" ht="31.5" x14ac:dyDescent="0.25">
      <c r="B50" s="381" t="s">
        <v>333</v>
      </c>
      <c r="C50" s="382" t="s">
        <v>263</v>
      </c>
      <c r="D50" s="408" t="s">
        <v>751</v>
      </c>
      <c r="E50" s="39">
        <v>41164</v>
      </c>
      <c r="F50" s="46" t="s">
        <v>821</v>
      </c>
      <c r="G50" s="46" t="s">
        <v>822</v>
      </c>
      <c r="H50" s="101">
        <v>10</v>
      </c>
      <c r="I50" s="344" t="s">
        <v>331</v>
      </c>
      <c r="J50" s="345">
        <v>42</v>
      </c>
      <c r="K50" s="415" t="s">
        <v>330</v>
      </c>
      <c r="L50" s="405">
        <v>14659.590000000002</v>
      </c>
      <c r="M50" s="406">
        <v>17591.508000000002</v>
      </c>
      <c r="N50" s="403">
        <v>0.33</v>
      </c>
      <c r="O50" s="374">
        <v>9821.9253000000008</v>
      </c>
      <c r="P50" s="375">
        <v>0.522179220809183</v>
      </c>
      <c r="Q50" s="370" t="e">
        <f>INDEX(#REF!,MATCH(E50,#REF!,0),1)</f>
        <v>#REF!</v>
      </c>
      <c r="R50" s="404"/>
      <c r="S50" s="405">
        <f t="shared" si="8"/>
        <v>14659.590000000002</v>
      </c>
      <c r="T50" s="406">
        <f t="shared" si="9"/>
        <v>17591.508000000002</v>
      </c>
      <c r="U50" s="403">
        <v>0.33</v>
      </c>
      <c r="V50" s="374">
        <f t="shared" si="10"/>
        <v>9821.9253000000008</v>
      </c>
      <c r="W50" s="375" t="e">
        <f t="shared" si="11"/>
        <v>#REF!</v>
      </c>
      <c r="X50" s="338" t="s">
        <v>719</v>
      </c>
      <c r="Y50" s="407"/>
    </row>
    <row r="51" spans="2:25" ht="31.5" x14ac:dyDescent="0.25">
      <c r="B51" s="381" t="s">
        <v>333</v>
      </c>
      <c r="C51" s="382" t="s">
        <v>263</v>
      </c>
      <c r="D51" s="408" t="s">
        <v>751</v>
      </c>
      <c r="E51" s="39">
        <v>40640</v>
      </c>
      <c r="F51" s="46" t="s">
        <v>823</v>
      </c>
      <c r="G51" s="46" t="s">
        <v>824</v>
      </c>
      <c r="H51" s="101">
        <v>10</v>
      </c>
      <c r="I51" s="344" t="s">
        <v>331</v>
      </c>
      <c r="J51" s="345">
        <v>42</v>
      </c>
      <c r="K51" s="415" t="s">
        <v>330</v>
      </c>
      <c r="L51" s="405">
        <v>18366.090000000004</v>
      </c>
      <c r="M51" s="406">
        <v>22039.308000000005</v>
      </c>
      <c r="N51" s="403">
        <v>0.33</v>
      </c>
      <c r="O51" s="374">
        <v>12305.2803</v>
      </c>
      <c r="P51" s="375">
        <v>0.52601404780677763</v>
      </c>
      <c r="Q51" s="370" t="e">
        <f>INDEX(#REF!,MATCH(E51,#REF!,0),1)</f>
        <v>#REF!</v>
      </c>
      <c r="R51" s="404"/>
      <c r="S51" s="405">
        <f t="shared" si="8"/>
        <v>18366.090000000004</v>
      </c>
      <c r="T51" s="406">
        <f t="shared" si="9"/>
        <v>22039.308000000005</v>
      </c>
      <c r="U51" s="403">
        <v>0.33</v>
      </c>
      <c r="V51" s="374">
        <f t="shared" si="10"/>
        <v>12305.2803</v>
      </c>
      <c r="W51" s="375" t="e">
        <f t="shared" si="11"/>
        <v>#REF!</v>
      </c>
      <c r="X51" s="338" t="s">
        <v>719</v>
      </c>
      <c r="Y51" s="407"/>
    </row>
    <row r="52" spans="2:25" ht="31.5" x14ac:dyDescent="0.25">
      <c r="B52" s="381" t="s">
        <v>333</v>
      </c>
      <c r="C52" s="382" t="s">
        <v>263</v>
      </c>
      <c r="D52" s="408" t="s">
        <v>751</v>
      </c>
      <c r="E52" s="39">
        <v>40761</v>
      </c>
      <c r="F52" s="46" t="s">
        <v>825</v>
      </c>
      <c r="G52" s="46" t="s">
        <v>826</v>
      </c>
      <c r="H52" s="101">
        <v>10</v>
      </c>
      <c r="I52" s="344" t="s">
        <v>331</v>
      </c>
      <c r="J52" s="345">
        <v>42</v>
      </c>
      <c r="K52" s="415" t="s">
        <v>330</v>
      </c>
      <c r="L52" s="405">
        <v>18026.79</v>
      </c>
      <c r="M52" s="406">
        <v>21632.148000000001</v>
      </c>
      <c r="N52" s="403">
        <v>0.33</v>
      </c>
      <c r="O52" s="374">
        <v>12077.949299999998</v>
      </c>
      <c r="P52" s="375">
        <v>0.52572826249568694</v>
      </c>
      <c r="Q52" s="370" t="e">
        <f>INDEX(#REF!,MATCH(E52,#REF!,0),1)</f>
        <v>#REF!</v>
      </c>
      <c r="R52" s="404"/>
      <c r="S52" s="405">
        <f t="shared" si="8"/>
        <v>18026.79</v>
      </c>
      <c r="T52" s="406">
        <f t="shared" si="9"/>
        <v>21632.148000000001</v>
      </c>
      <c r="U52" s="403">
        <v>0.33</v>
      </c>
      <c r="V52" s="374">
        <f t="shared" si="10"/>
        <v>12077.949299999998</v>
      </c>
      <c r="W52" s="375" t="e">
        <f t="shared" si="11"/>
        <v>#REF!</v>
      </c>
      <c r="X52" s="338" t="s">
        <v>719</v>
      </c>
      <c r="Y52" s="407"/>
    </row>
    <row r="53" spans="2:25" ht="20.25" x14ac:dyDescent="0.25">
      <c r="B53" s="381" t="s">
        <v>333</v>
      </c>
      <c r="C53" s="382" t="s">
        <v>263</v>
      </c>
      <c r="D53" s="408" t="s">
        <v>751</v>
      </c>
      <c r="E53" s="39">
        <v>40395</v>
      </c>
      <c r="F53" s="46" t="s">
        <v>827</v>
      </c>
      <c r="G53" s="46" t="s">
        <v>828</v>
      </c>
      <c r="H53" s="101">
        <v>9</v>
      </c>
      <c r="I53" s="344" t="s">
        <v>331</v>
      </c>
      <c r="J53" s="345">
        <v>42</v>
      </c>
      <c r="K53" s="415" t="s">
        <v>330</v>
      </c>
      <c r="L53" s="405">
        <v>14877</v>
      </c>
      <c r="M53" s="406">
        <v>17852.399999999998</v>
      </c>
      <c r="N53" s="403">
        <v>0.33</v>
      </c>
      <c r="O53" s="374">
        <v>9967.5899999999983</v>
      </c>
      <c r="P53" s="375">
        <v>0.52244725154224836</v>
      </c>
      <c r="Q53" s="370" t="e">
        <f>INDEX(#REF!,MATCH(E53,#REF!,0),1)</f>
        <v>#REF!</v>
      </c>
      <c r="R53" s="404"/>
      <c r="S53" s="405">
        <f t="shared" si="8"/>
        <v>14877</v>
      </c>
      <c r="T53" s="406">
        <f t="shared" si="9"/>
        <v>17852.399999999998</v>
      </c>
      <c r="U53" s="403">
        <v>0.33</v>
      </c>
      <c r="V53" s="374">
        <f t="shared" si="10"/>
        <v>9967.5899999999983</v>
      </c>
      <c r="W53" s="375" t="e">
        <f t="shared" si="11"/>
        <v>#REF!</v>
      </c>
      <c r="X53" s="338" t="s">
        <v>719</v>
      </c>
      <c r="Y53" s="407"/>
    </row>
    <row r="54" spans="2:25" ht="31.5" x14ac:dyDescent="0.25">
      <c r="B54" s="381" t="s">
        <v>333</v>
      </c>
      <c r="C54" s="382" t="s">
        <v>263</v>
      </c>
      <c r="D54" s="341"/>
      <c r="E54" s="39">
        <v>40308</v>
      </c>
      <c r="F54" s="46" t="s">
        <v>829</v>
      </c>
      <c r="G54" s="46" t="s">
        <v>830</v>
      </c>
      <c r="H54" s="101">
        <v>3</v>
      </c>
      <c r="I54" s="344" t="s">
        <v>331</v>
      </c>
      <c r="J54" s="345">
        <v>84</v>
      </c>
      <c r="K54" s="415" t="s">
        <v>330</v>
      </c>
      <c r="L54" s="405">
        <v>8744.5500000000011</v>
      </c>
      <c r="M54" s="406">
        <v>10493.460000000001</v>
      </c>
      <c r="N54" s="403">
        <v>0.33</v>
      </c>
      <c r="O54" s="374">
        <v>5858.8485000000001</v>
      </c>
      <c r="P54" s="375">
        <v>0.52525312781171929</v>
      </c>
      <c r="Q54" s="370" t="e">
        <f>INDEX(#REF!,MATCH(E54,#REF!,0),1)</f>
        <v>#REF!</v>
      </c>
      <c r="R54" s="404"/>
      <c r="S54" s="405">
        <f t="shared" si="8"/>
        <v>8744.5500000000011</v>
      </c>
      <c r="T54" s="406">
        <f>S54*1.2</f>
        <v>10493.460000000001</v>
      </c>
      <c r="U54" s="403">
        <v>0.33</v>
      </c>
      <c r="V54" s="374">
        <f>(1-U54)*S54</f>
        <v>5858.8485000000001</v>
      </c>
      <c r="W54" s="375" t="e">
        <f t="shared" si="11"/>
        <v>#REF!</v>
      </c>
      <c r="X54" s="338" t="s">
        <v>719</v>
      </c>
    </row>
    <row r="55" spans="2:25" ht="31.5" x14ac:dyDescent="0.25">
      <c r="B55" s="381" t="s">
        <v>333</v>
      </c>
      <c r="C55" s="382" t="s">
        <v>263</v>
      </c>
      <c r="D55" s="341"/>
      <c r="E55" s="39">
        <v>40231</v>
      </c>
      <c r="F55" s="46" t="s">
        <v>829</v>
      </c>
      <c r="G55" s="46" t="s">
        <v>830</v>
      </c>
      <c r="H55" s="101">
        <v>9</v>
      </c>
      <c r="I55" s="344" t="s">
        <v>331</v>
      </c>
      <c r="J55" s="345">
        <v>42</v>
      </c>
      <c r="K55" s="415" t="s">
        <v>330</v>
      </c>
      <c r="L55" s="405">
        <v>21402.63</v>
      </c>
      <c r="M55" s="406">
        <v>25683.155999999999</v>
      </c>
      <c r="N55" s="403">
        <v>0.33</v>
      </c>
      <c r="O55" s="374">
        <v>14339.7621</v>
      </c>
      <c r="P55" s="375">
        <v>0.5281658124579347</v>
      </c>
      <c r="Q55" s="370" t="e">
        <f>INDEX(#REF!,MATCH(E55,#REF!,0),1)</f>
        <v>#REF!</v>
      </c>
      <c r="R55" s="404"/>
      <c r="S55" s="405">
        <f t="shared" si="8"/>
        <v>21402.63</v>
      </c>
      <c r="T55" s="406">
        <f>S55*1.2</f>
        <v>25683.155999999999</v>
      </c>
      <c r="U55" s="403">
        <v>0.33</v>
      </c>
      <c r="V55" s="374">
        <f>(1-U55)*S55</f>
        <v>14339.7621</v>
      </c>
      <c r="W55" s="375" t="e">
        <f t="shared" si="11"/>
        <v>#REF!</v>
      </c>
      <c r="X55" s="338" t="s">
        <v>719</v>
      </c>
    </row>
    <row r="56" spans="2:25" ht="31.5" x14ac:dyDescent="0.25">
      <c r="B56" s="381" t="s">
        <v>333</v>
      </c>
      <c r="C56" s="382" t="s">
        <v>263</v>
      </c>
      <c r="D56" s="341"/>
      <c r="E56" s="39">
        <v>40311</v>
      </c>
      <c r="F56" s="46" t="s">
        <v>829</v>
      </c>
      <c r="G56" s="46" t="s">
        <v>831</v>
      </c>
      <c r="H56" s="101">
        <v>24</v>
      </c>
      <c r="I56" s="344" t="s">
        <v>532</v>
      </c>
      <c r="J56" s="345">
        <v>8</v>
      </c>
      <c r="K56" s="415" t="s">
        <v>330</v>
      </c>
      <c r="L56" s="405">
        <v>56977.979999999996</v>
      </c>
      <c r="M56" s="406">
        <v>68373.575999999986</v>
      </c>
      <c r="N56" s="403">
        <v>0.33</v>
      </c>
      <c r="O56" s="374">
        <v>38175.246599999991</v>
      </c>
      <c r="P56" s="375">
        <v>0.515512756373393</v>
      </c>
      <c r="Q56" s="370" t="e">
        <f>INDEX(#REF!,MATCH(E56,#REF!,0),1)</f>
        <v>#REF!</v>
      </c>
      <c r="R56" s="404"/>
      <c r="S56" s="405">
        <f t="shared" si="8"/>
        <v>56977.979999999996</v>
      </c>
      <c r="T56" s="406">
        <f>S56*1.2</f>
        <v>68373.575999999986</v>
      </c>
      <c r="U56" s="403">
        <v>0.33</v>
      </c>
      <c r="V56" s="374">
        <f>(1-U56)*S56</f>
        <v>38175.246599999991</v>
      </c>
      <c r="W56" s="375" t="e">
        <f t="shared" si="11"/>
        <v>#REF!</v>
      </c>
      <c r="X56" s="338" t="s">
        <v>719</v>
      </c>
    </row>
    <row r="57" spans="2:25" ht="20.25" x14ac:dyDescent="0.25">
      <c r="B57" s="381" t="s">
        <v>333</v>
      </c>
      <c r="C57" s="382" t="s">
        <v>263</v>
      </c>
      <c r="D57" s="341"/>
      <c r="E57" s="39">
        <v>40352</v>
      </c>
      <c r="F57" s="46" t="s">
        <v>832</v>
      </c>
      <c r="G57" s="46" t="s">
        <v>833</v>
      </c>
      <c r="H57" s="101">
        <v>1</v>
      </c>
      <c r="I57" s="344" t="s">
        <v>331</v>
      </c>
      <c r="J57" s="345">
        <v>216</v>
      </c>
      <c r="K57" s="415" t="s">
        <v>330</v>
      </c>
      <c r="L57" s="405">
        <v>3578.6399999999994</v>
      </c>
      <c r="M57" s="406">
        <v>4294.3679999999995</v>
      </c>
      <c r="N57" s="403">
        <v>0.33</v>
      </c>
      <c r="O57" s="374">
        <v>2397.6887999999994</v>
      </c>
      <c r="P57" s="375">
        <v>0.52604775065054299</v>
      </c>
      <c r="Q57" s="370" t="e">
        <f>INDEX(#REF!,MATCH(E57,#REF!,0),1)</f>
        <v>#REF!</v>
      </c>
      <c r="R57" s="404"/>
      <c r="S57" s="405">
        <f t="shared" si="8"/>
        <v>3578.6399999999994</v>
      </c>
      <c r="T57" s="406">
        <f t="shared" ref="T57:T61" si="12">S57*1.2</f>
        <v>4294.3679999999995</v>
      </c>
      <c r="U57" s="403">
        <v>0.33</v>
      </c>
      <c r="V57" s="374">
        <f t="shared" ref="V57:V61" si="13">(1-U57)*S57</f>
        <v>2397.6887999999994</v>
      </c>
      <c r="W57" s="375" t="e">
        <f t="shared" si="11"/>
        <v>#REF!</v>
      </c>
      <c r="X57" s="338" t="s">
        <v>719</v>
      </c>
    </row>
    <row r="58" spans="2:25" ht="20.25" x14ac:dyDescent="0.25">
      <c r="B58" s="381" t="s">
        <v>333</v>
      </c>
      <c r="C58" s="382" t="s">
        <v>263</v>
      </c>
      <c r="D58" s="341"/>
      <c r="E58" s="39">
        <v>40344</v>
      </c>
      <c r="F58" s="46" t="s">
        <v>832</v>
      </c>
      <c r="G58" s="46" t="s">
        <v>833</v>
      </c>
      <c r="H58" s="101">
        <v>8.5</v>
      </c>
      <c r="I58" s="344" t="s">
        <v>331</v>
      </c>
      <c r="J58" s="345">
        <v>42</v>
      </c>
      <c r="K58" s="415" t="s">
        <v>330</v>
      </c>
      <c r="L58" s="405">
        <v>15970.800000000001</v>
      </c>
      <c r="M58" s="406">
        <v>19164.96</v>
      </c>
      <c r="N58" s="403">
        <v>0.33</v>
      </c>
      <c r="O58" s="374">
        <v>10700.436</v>
      </c>
      <c r="P58" s="375">
        <v>0.52373903268988287</v>
      </c>
      <c r="Q58" s="370" t="e">
        <f>INDEX(#REF!,MATCH(E58,#REF!,0),1)</f>
        <v>#REF!</v>
      </c>
      <c r="R58" s="404"/>
      <c r="S58" s="405">
        <f t="shared" si="8"/>
        <v>15970.800000000001</v>
      </c>
      <c r="T58" s="406">
        <f t="shared" si="12"/>
        <v>19164.96</v>
      </c>
      <c r="U58" s="403">
        <v>0.33</v>
      </c>
      <c r="V58" s="374">
        <f t="shared" si="13"/>
        <v>10700.436</v>
      </c>
      <c r="W58" s="375" t="e">
        <f t="shared" si="11"/>
        <v>#REF!</v>
      </c>
      <c r="X58" s="338" t="s">
        <v>719</v>
      </c>
    </row>
    <row r="59" spans="2:25" ht="31.5" x14ac:dyDescent="0.25">
      <c r="B59" s="381" t="s">
        <v>333</v>
      </c>
      <c r="C59" s="382" t="s">
        <v>263</v>
      </c>
      <c r="D59" s="341"/>
      <c r="E59" s="39">
        <v>40407</v>
      </c>
      <c r="F59" s="46" t="s">
        <v>834</v>
      </c>
      <c r="G59" s="46" t="s">
        <v>835</v>
      </c>
      <c r="H59" s="101">
        <v>1</v>
      </c>
      <c r="I59" s="344" t="s">
        <v>331</v>
      </c>
      <c r="J59" s="345">
        <v>216</v>
      </c>
      <c r="K59" s="415" t="s">
        <v>330</v>
      </c>
      <c r="L59" s="405">
        <v>4585.0499999999993</v>
      </c>
      <c r="M59" s="406">
        <v>5502.0599999999986</v>
      </c>
      <c r="N59" s="403">
        <v>0.33</v>
      </c>
      <c r="O59" s="374">
        <v>3071.9834999999994</v>
      </c>
      <c r="P59" s="375">
        <v>0.52936921698960937</v>
      </c>
      <c r="Q59" s="370" t="e">
        <f>INDEX(#REF!,MATCH(E59,#REF!,0),1)</f>
        <v>#REF!</v>
      </c>
      <c r="R59" s="404"/>
      <c r="S59" s="405">
        <f t="shared" si="8"/>
        <v>4585.0499999999993</v>
      </c>
      <c r="T59" s="406">
        <f t="shared" si="12"/>
        <v>5502.0599999999986</v>
      </c>
      <c r="U59" s="403">
        <v>0.33</v>
      </c>
      <c r="V59" s="374">
        <f t="shared" si="13"/>
        <v>3071.9834999999994</v>
      </c>
      <c r="W59" s="375" t="e">
        <f t="shared" si="11"/>
        <v>#REF!</v>
      </c>
      <c r="X59" s="338" t="s">
        <v>719</v>
      </c>
    </row>
    <row r="60" spans="2:25" ht="31.5" x14ac:dyDescent="0.25">
      <c r="B60" s="381" t="s">
        <v>333</v>
      </c>
      <c r="C60" s="382" t="s">
        <v>263</v>
      </c>
      <c r="D60" s="341"/>
      <c r="E60" s="39">
        <v>40377</v>
      </c>
      <c r="F60" s="46" t="s">
        <v>834</v>
      </c>
      <c r="G60" s="46" t="s">
        <v>835</v>
      </c>
      <c r="H60" s="101">
        <v>9</v>
      </c>
      <c r="I60" s="344" t="s">
        <v>331</v>
      </c>
      <c r="J60" s="345">
        <v>42</v>
      </c>
      <c r="K60" s="415" t="s">
        <v>330</v>
      </c>
      <c r="L60" s="405">
        <v>26368.620000000003</v>
      </c>
      <c r="M60" s="406">
        <v>31642.344000000001</v>
      </c>
      <c r="N60" s="403">
        <v>0.33</v>
      </c>
      <c r="O60" s="374">
        <v>17666.975399999999</v>
      </c>
      <c r="P60" s="375">
        <v>0.53061744796452259</v>
      </c>
      <c r="Q60" s="370" t="e">
        <f>INDEX(#REF!,MATCH(E60,#REF!,0),1)</f>
        <v>#REF!</v>
      </c>
      <c r="R60" s="404"/>
      <c r="S60" s="405">
        <f t="shared" si="8"/>
        <v>26368.620000000003</v>
      </c>
      <c r="T60" s="406">
        <f t="shared" si="12"/>
        <v>31642.344000000001</v>
      </c>
      <c r="U60" s="403">
        <v>0.33</v>
      </c>
      <c r="V60" s="374">
        <f t="shared" si="13"/>
        <v>17666.975399999999</v>
      </c>
      <c r="W60" s="375" t="e">
        <f t="shared" si="11"/>
        <v>#REF!</v>
      </c>
      <c r="X60" s="338" t="s">
        <v>719</v>
      </c>
    </row>
    <row r="61" spans="2:25" ht="31.5" x14ac:dyDescent="0.25">
      <c r="B61" s="381" t="s">
        <v>333</v>
      </c>
      <c r="C61" s="382" t="s">
        <v>263</v>
      </c>
      <c r="D61" s="341"/>
      <c r="E61" s="39">
        <v>40549</v>
      </c>
      <c r="F61" s="46" t="s">
        <v>834</v>
      </c>
      <c r="G61" s="46" t="s">
        <v>836</v>
      </c>
      <c r="H61" s="101">
        <v>24</v>
      </c>
      <c r="I61" s="344" t="s">
        <v>532</v>
      </c>
      <c r="J61" s="345">
        <v>8</v>
      </c>
      <c r="K61" s="415" t="s">
        <v>330</v>
      </c>
      <c r="L61" s="405">
        <v>64227.119999999995</v>
      </c>
      <c r="M61" s="406">
        <v>77072.543999999994</v>
      </c>
      <c r="N61" s="403">
        <v>0.33</v>
      </c>
      <c r="O61" s="374">
        <v>43032.170399999995</v>
      </c>
      <c r="P61" s="375">
        <v>0.51841006838920678</v>
      </c>
      <c r="Q61" s="370" t="e">
        <f>INDEX(#REF!,MATCH(E61,#REF!,0),1)</f>
        <v>#REF!</v>
      </c>
      <c r="R61" s="404"/>
      <c r="S61" s="405">
        <f t="shared" si="8"/>
        <v>64227.119999999995</v>
      </c>
      <c r="T61" s="406">
        <f t="shared" si="12"/>
        <v>77072.543999999994</v>
      </c>
      <c r="U61" s="403">
        <v>0.33</v>
      </c>
      <c r="V61" s="374">
        <f t="shared" si="13"/>
        <v>43032.170399999995</v>
      </c>
      <c r="W61" s="375" t="e">
        <f t="shared" si="11"/>
        <v>#REF!</v>
      </c>
      <c r="X61" s="338" t="s">
        <v>719</v>
      </c>
    </row>
    <row r="62" spans="2:25" ht="31.5" x14ac:dyDescent="0.25">
      <c r="B62" s="381" t="s">
        <v>333</v>
      </c>
      <c r="C62" s="382" t="s">
        <v>263</v>
      </c>
      <c r="D62" s="408" t="s">
        <v>751</v>
      </c>
      <c r="E62" s="39">
        <v>41106</v>
      </c>
      <c r="F62" s="46" t="s">
        <v>837</v>
      </c>
      <c r="G62" s="46" t="s">
        <v>838</v>
      </c>
      <c r="H62" s="101">
        <v>3</v>
      </c>
      <c r="I62" s="344" t="s">
        <v>532</v>
      </c>
      <c r="J62" s="345">
        <v>36</v>
      </c>
      <c r="K62" s="424" t="s">
        <v>330</v>
      </c>
      <c r="L62" s="405">
        <v>12983.190000000002</v>
      </c>
      <c r="M62" s="406">
        <v>15579.828000000001</v>
      </c>
      <c r="N62" s="403">
        <v>0.33</v>
      </c>
      <c r="O62" s="374">
        <v>8698.7373000000007</v>
      </c>
      <c r="P62" s="375">
        <v>0.51614816555041843</v>
      </c>
      <c r="Q62" s="370" t="e">
        <f>INDEX(#REF!,MATCH(E62,#REF!,0),1)</f>
        <v>#REF!</v>
      </c>
      <c r="R62" s="404"/>
      <c r="S62" s="405">
        <f t="shared" si="8"/>
        <v>12983.190000000002</v>
      </c>
      <c r="T62" s="406">
        <f>S62*1.2</f>
        <v>15579.828000000001</v>
      </c>
      <c r="U62" s="403">
        <v>0.33</v>
      </c>
      <c r="V62" s="374">
        <f>(1-U62)*S62</f>
        <v>8698.7373000000007</v>
      </c>
      <c r="W62" s="375" t="e">
        <f t="shared" si="11"/>
        <v>#REF!</v>
      </c>
      <c r="X62" s="338" t="s">
        <v>719</v>
      </c>
      <c r="Y62" s="407"/>
    </row>
    <row r="63" spans="2:25" ht="31.5" x14ac:dyDescent="0.25">
      <c r="B63" s="381" t="s">
        <v>333</v>
      </c>
      <c r="C63" s="382" t="s">
        <v>263</v>
      </c>
      <c r="D63" s="408" t="s">
        <v>751</v>
      </c>
      <c r="E63" s="39">
        <v>41107</v>
      </c>
      <c r="F63" s="46" t="s">
        <v>837</v>
      </c>
      <c r="G63" s="46" t="s">
        <v>838</v>
      </c>
      <c r="H63" s="101">
        <v>10</v>
      </c>
      <c r="I63" s="344" t="s">
        <v>532</v>
      </c>
      <c r="J63" s="345">
        <v>30</v>
      </c>
      <c r="K63" s="424" t="s">
        <v>330</v>
      </c>
      <c r="L63" s="405">
        <v>35279.31</v>
      </c>
      <c r="M63" s="406">
        <v>42335.171999999999</v>
      </c>
      <c r="N63" s="403">
        <v>0.33</v>
      </c>
      <c r="O63" s="374">
        <v>23637.137699999996</v>
      </c>
      <c r="P63" s="375">
        <v>0.53012711856393668</v>
      </c>
      <c r="Q63" s="370" t="e">
        <f>INDEX(#REF!,MATCH(E63,#REF!,0),1)</f>
        <v>#REF!</v>
      </c>
      <c r="R63" s="404"/>
      <c r="S63" s="405">
        <f t="shared" si="8"/>
        <v>35279.31</v>
      </c>
      <c r="T63" s="406">
        <f>S63*1.2</f>
        <v>42335.171999999999</v>
      </c>
      <c r="U63" s="403">
        <v>0.33</v>
      </c>
      <c r="V63" s="374">
        <f>(1-U63)*S63</f>
        <v>23637.137699999996</v>
      </c>
      <c r="W63" s="375" t="e">
        <f t="shared" si="11"/>
        <v>#REF!</v>
      </c>
      <c r="X63" s="338" t="s">
        <v>719</v>
      </c>
      <c r="Y63" s="407"/>
    </row>
    <row r="64" spans="2:25" ht="31.5" x14ac:dyDescent="0.25">
      <c r="B64" s="381" t="s">
        <v>333</v>
      </c>
      <c r="C64" s="382" t="s">
        <v>263</v>
      </c>
      <c r="D64" s="408" t="s">
        <v>751</v>
      </c>
      <c r="E64" s="39">
        <v>41108</v>
      </c>
      <c r="F64" s="46" t="s">
        <v>839</v>
      </c>
      <c r="G64" s="46" t="s">
        <v>840</v>
      </c>
      <c r="H64" s="101">
        <v>3</v>
      </c>
      <c r="I64" s="344" t="s">
        <v>532</v>
      </c>
      <c r="J64" s="345">
        <v>36</v>
      </c>
      <c r="K64" s="424" t="s">
        <v>330</v>
      </c>
      <c r="L64" s="405">
        <v>14064.39</v>
      </c>
      <c r="M64" s="406">
        <v>16877.268</v>
      </c>
      <c r="N64" s="403">
        <v>0.33</v>
      </c>
      <c r="O64" s="374">
        <v>9423.1412999999993</v>
      </c>
      <c r="P64" s="375">
        <v>0.51807259857177346</v>
      </c>
      <c r="Q64" s="370" t="e">
        <f>INDEX(#REF!,MATCH(E64,#REF!,0),1)</f>
        <v>#REF!</v>
      </c>
      <c r="R64" s="404"/>
      <c r="S64" s="405">
        <f t="shared" ref="S64:S95" si="14">L64*R64+L64</f>
        <v>14064.39</v>
      </c>
      <c r="T64" s="406">
        <f>S64*1.2</f>
        <v>16877.268</v>
      </c>
      <c r="U64" s="403">
        <v>0.33</v>
      </c>
      <c r="V64" s="374">
        <f>(1-U64)*S64</f>
        <v>9423.1412999999993</v>
      </c>
      <c r="W64" s="375" t="e">
        <f t="shared" ref="W64:W95" si="15">(V64-Q64)/V64</f>
        <v>#REF!</v>
      </c>
      <c r="X64" s="338" t="s">
        <v>719</v>
      </c>
      <c r="Y64" s="407"/>
    </row>
    <row r="65" spans="1:25" ht="20.25" x14ac:dyDescent="0.25">
      <c r="B65" s="381" t="s">
        <v>333</v>
      </c>
      <c r="C65" s="382" t="s">
        <v>263</v>
      </c>
      <c r="D65" s="408" t="s">
        <v>751</v>
      </c>
      <c r="E65" s="39">
        <v>77865</v>
      </c>
      <c r="F65" s="46" t="s">
        <v>841</v>
      </c>
      <c r="G65" s="46" t="s">
        <v>842</v>
      </c>
      <c r="H65" s="101">
        <v>25</v>
      </c>
      <c r="I65" s="344" t="s">
        <v>324</v>
      </c>
      <c r="J65" s="345">
        <v>48</v>
      </c>
      <c r="K65" s="415" t="s">
        <v>330</v>
      </c>
      <c r="L65" s="405">
        <v>6886.4700000000012</v>
      </c>
      <c r="M65" s="406">
        <v>8263.764000000001</v>
      </c>
      <c r="N65" s="403">
        <v>0.33</v>
      </c>
      <c r="O65" s="374">
        <v>4613.9349000000002</v>
      </c>
      <c r="P65" s="375">
        <v>0.46929680347245473</v>
      </c>
      <c r="Q65" s="370" t="e">
        <f>INDEX(#REF!,MATCH(E65,#REF!,0),1)</f>
        <v>#REF!</v>
      </c>
      <c r="R65" s="404"/>
      <c r="S65" s="405">
        <f t="shared" si="14"/>
        <v>6886.4700000000012</v>
      </c>
      <c r="T65" s="406">
        <f t="shared" ref="T65" si="16">S65*1.2</f>
        <v>8263.764000000001</v>
      </c>
      <c r="U65" s="403">
        <v>0.33</v>
      </c>
      <c r="V65" s="374">
        <f t="shared" ref="V65" si="17">(1-U65)*S65</f>
        <v>4613.9349000000002</v>
      </c>
      <c r="W65" s="375" t="e">
        <f t="shared" si="15"/>
        <v>#REF!</v>
      </c>
      <c r="X65" s="338" t="s">
        <v>719</v>
      </c>
      <c r="Y65" s="407"/>
    </row>
    <row r="66" spans="1:25" ht="31.5" x14ac:dyDescent="0.25">
      <c r="B66" s="381" t="s">
        <v>333</v>
      </c>
      <c r="C66" s="382" t="s">
        <v>263</v>
      </c>
      <c r="D66" s="408" t="s">
        <v>751</v>
      </c>
      <c r="E66" s="39">
        <v>40367</v>
      </c>
      <c r="F66" s="46" t="s">
        <v>843</v>
      </c>
      <c r="G66" s="46" t="s">
        <v>844</v>
      </c>
      <c r="H66" s="101">
        <v>7</v>
      </c>
      <c r="I66" s="344" t="s">
        <v>331</v>
      </c>
      <c r="J66" s="345">
        <v>72</v>
      </c>
      <c r="K66" s="424" t="s">
        <v>330</v>
      </c>
      <c r="L66" s="405">
        <v>14934.090000000002</v>
      </c>
      <c r="M66" s="406">
        <v>17920.908000000003</v>
      </c>
      <c r="N66" s="403">
        <v>0.33</v>
      </c>
      <c r="O66" s="374">
        <v>10005.8403</v>
      </c>
      <c r="P66" s="375">
        <v>0.53030131812117765</v>
      </c>
      <c r="Q66" s="370" t="e">
        <f>INDEX(#REF!,MATCH(E66,#REF!,0),1)</f>
        <v>#REF!</v>
      </c>
      <c r="R66" s="404"/>
      <c r="S66" s="405">
        <f t="shared" si="14"/>
        <v>14934.090000000002</v>
      </c>
      <c r="T66" s="406">
        <f>S66*1.2</f>
        <v>17920.908000000003</v>
      </c>
      <c r="U66" s="403">
        <v>0.33</v>
      </c>
      <c r="V66" s="374">
        <f>(1-U66)*S66</f>
        <v>10005.8403</v>
      </c>
      <c r="W66" s="375" t="e">
        <f t="shared" si="15"/>
        <v>#REF!</v>
      </c>
      <c r="X66" s="338" t="s">
        <v>719</v>
      </c>
      <c r="Y66" s="407"/>
    </row>
    <row r="67" spans="1:25" ht="31.5" x14ac:dyDescent="0.25">
      <c r="B67" s="381" t="s">
        <v>333</v>
      </c>
      <c r="C67" s="382" t="s">
        <v>263</v>
      </c>
      <c r="D67" s="408" t="s">
        <v>751</v>
      </c>
      <c r="E67" s="39">
        <v>40373</v>
      </c>
      <c r="F67" s="46" t="s">
        <v>845</v>
      </c>
      <c r="G67" s="46" t="s">
        <v>846</v>
      </c>
      <c r="H67" s="101">
        <v>7</v>
      </c>
      <c r="I67" s="344" t="s">
        <v>331</v>
      </c>
      <c r="J67" s="345">
        <v>72</v>
      </c>
      <c r="K67" s="424" t="s">
        <v>330</v>
      </c>
      <c r="L67" s="405">
        <v>14922.570000000002</v>
      </c>
      <c r="M67" s="406">
        <v>17907.084000000003</v>
      </c>
      <c r="N67" s="403">
        <v>0.33</v>
      </c>
      <c r="O67" s="374">
        <v>9998.1219000000001</v>
      </c>
      <c r="P67" s="375">
        <v>0.5302917840999718</v>
      </c>
      <c r="Q67" s="370" t="e">
        <f>INDEX(#REF!,MATCH(E67,#REF!,0),1)</f>
        <v>#REF!</v>
      </c>
      <c r="R67" s="404"/>
      <c r="S67" s="405">
        <f t="shared" si="14"/>
        <v>14922.570000000002</v>
      </c>
      <c r="T67" s="406">
        <f>S67*1.2</f>
        <v>17907.084000000003</v>
      </c>
      <c r="U67" s="403">
        <v>0.33</v>
      </c>
      <c r="V67" s="374">
        <f>(1-U67)*S67</f>
        <v>9998.1219000000001</v>
      </c>
      <c r="W67" s="375" t="e">
        <f t="shared" si="15"/>
        <v>#REF!</v>
      </c>
      <c r="X67" s="338" t="s">
        <v>719</v>
      </c>
      <c r="Y67" s="407"/>
    </row>
    <row r="68" spans="1:25" s="4" customFormat="1" ht="31.5" x14ac:dyDescent="0.25">
      <c r="A68" s="1"/>
      <c r="B68" s="381" t="s">
        <v>333</v>
      </c>
      <c r="C68" s="382" t="s">
        <v>263</v>
      </c>
      <c r="D68" s="337"/>
      <c r="E68" s="36">
        <v>40566</v>
      </c>
      <c r="F68" s="46" t="s">
        <v>847</v>
      </c>
      <c r="G68" s="46" t="s">
        <v>848</v>
      </c>
      <c r="H68" s="101">
        <v>4</v>
      </c>
      <c r="I68" s="344" t="s">
        <v>532</v>
      </c>
      <c r="J68" s="345">
        <v>56</v>
      </c>
      <c r="K68" s="425" t="s">
        <v>330</v>
      </c>
      <c r="L68" s="405">
        <v>7610.2200000000012</v>
      </c>
      <c r="M68" s="406">
        <v>9132.264000000001</v>
      </c>
      <c r="N68" s="403">
        <v>0.33</v>
      </c>
      <c r="O68" s="374">
        <v>5098.8474000000006</v>
      </c>
      <c r="P68" s="375">
        <v>0.51372735728470709</v>
      </c>
      <c r="Q68" s="370" t="e">
        <f>INDEX(#REF!,MATCH(E68,#REF!,0),1)</f>
        <v>#REF!</v>
      </c>
      <c r="R68" s="404"/>
      <c r="S68" s="405">
        <f t="shared" si="14"/>
        <v>7610.2200000000012</v>
      </c>
      <c r="T68" s="406">
        <f>S68*1.2</f>
        <v>9132.264000000001</v>
      </c>
      <c r="U68" s="403">
        <v>0.33</v>
      </c>
      <c r="V68" s="374">
        <f>(1-U68)*S68</f>
        <v>5098.8474000000006</v>
      </c>
      <c r="W68" s="375" t="e">
        <f t="shared" si="15"/>
        <v>#REF!</v>
      </c>
      <c r="X68" s="338" t="s">
        <v>719</v>
      </c>
    </row>
    <row r="69" spans="1:25" s="4" customFormat="1" ht="20.25" x14ac:dyDescent="0.25">
      <c r="A69" s="1"/>
      <c r="B69" s="381" t="s">
        <v>333</v>
      </c>
      <c r="C69" s="382" t="s">
        <v>263</v>
      </c>
      <c r="D69" s="408" t="s">
        <v>751</v>
      </c>
      <c r="E69" s="39">
        <v>40710</v>
      </c>
      <c r="F69" s="46" t="s">
        <v>847</v>
      </c>
      <c r="G69" s="46" t="s">
        <v>849</v>
      </c>
      <c r="H69" s="101">
        <v>13</v>
      </c>
      <c r="I69" s="344" t="s">
        <v>331</v>
      </c>
      <c r="J69" s="345">
        <v>42</v>
      </c>
      <c r="K69" s="424" t="s">
        <v>330</v>
      </c>
      <c r="L69" s="405">
        <v>21270.36</v>
      </c>
      <c r="M69" s="406">
        <v>25524.432000000001</v>
      </c>
      <c r="N69" s="403">
        <v>0.33</v>
      </c>
      <c r="O69" s="374">
        <v>14251.141199999998</v>
      </c>
      <c r="P69" s="375">
        <v>0.52808551219743716</v>
      </c>
      <c r="Q69" s="370" t="e">
        <f>INDEX(#REF!,MATCH(E69,#REF!,0),1)</f>
        <v>#REF!</v>
      </c>
      <c r="R69" s="404"/>
      <c r="S69" s="405">
        <f t="shared" si="14"/>
        <v>21270.36</v>
      </c>
      <c r="T69" s="406">
        <f>S69*1.2</f>
        <v>25524.432000000001</v>
      </c>
      <c r="U69" s="403">
        <v>0.33</v>
      </c>
      <c r="V69" s="374">
        <f>(1-U69)*S69</f>
        <v>14251.141199999998</v>
      </c>
      <c r="W69" s="375" t="e">
        <f t="shared" si="15"/>
        <v>#REF!</v>
      </c>
      <c r="X69" s="338" t="s">
        <v>719</v>
      </c>
      <c r="Y69" s="407"/>
    </row>
    <row r="70" spans="1:25" ht="31.5" x14ac:dyDescent="0.25">
      <c r="B70" s="381" t="s">
        <v>333</v>
      </c>
      <c r="C70" s="382" t="s">
        <v>263</v>
      </c>
      <c r="D70" s="408" t="s">
        <v>751</v>
      </c>
      <c r="E70" s="83">
        <v>41109</v>
      </c>
      <c r="F70" s="46" t="s">
        <v>850</v>
      </c>
      <c r="G70" s="46" t="s">
        <v>851</v>
      </c>
      <c r="H70" s="101">
        <v>13</v>
      </c>
      <c r="I70" s="344" t="s">
        <v>532</v>
      </c>
      <c r="J70" s="345">
        <v>30</v>
      </c>
      <c r="K70" s="415" t="s">
        <v>330</v>
      </c>
      <c r="L70" s="405">
        <v>38752.92</v>
      </c>
      <c r="M70" s="406">
        <v>46503.503999999994</v>
      </c>
      <c r="N70" s="403">
        <v>0.33</v>
      </c>
      <c r="O70" s="374">
        <v>25964.456399999995</v>
      </c>
      <c r="P70" s="375">
        <v>0.53111824054980017</v>
      </c>
      <c r="Q70" s="370" t="e">
        <f>INDEX(#REF!,MATCH(E70,#REF!,0),1)</f>
        <v>#REF!</v>
      </c>
      <c r="R70" s="404"/>
      <c r="S70" s="405">
        <f t="shared" si="14"/>
        <v>38752.92</v>
      </c>
      <c r="T70" s="406">
        <f>S70*1.2</f>
        <v>46503.503999999994</v>
      </c>
      <c r="U70" s="403">
        <v>0.33</v>
      </c>
      <c r="V70" s="374">
        <f>(1-U70)*S70</f>
        <v>25964.456399999995</v>
      </c>
      <c r="W70" s="375" t="e">
        <f t="shared" si="15"/>
        <v>#REF!</v>
      </c>
      <c r="X70" s="338" t="s">
        <v>719</v>
      </c>
      <c r="Y70" s="407"/>
    </row>
    <row r="71" spans="1:25" ht="31.5" x14ac:dyDescent="0.25">
      <c r="B71" s="381" t="s">
        <v>333</v>
      </c>
      <c r="C71" s="382" t="s">
        <v>263</v>
      </c>
      <c r="D71" s="337"/>
      <c r="E71" s="39">
        <v>40245</v>
      </c>
      <c r="F71" s="46" t="s">
        <v>852</v>
      </c>
      <c r="G71" s="46" t="s">
        <v>853</v>
      </c>
      <c r="H71" s="101">
        <v>5</v>
      </c>
      <c r="I71" s="344" t="s">
        <v>532</v>
      </c>
      <c r="J71" s="345">
        <v>80</v>
      </c>
      <c r="K71" s="415" t="s">
        <v>330</v>
      </c>
      <c r="L71" s="405">
        <v>9171.69</v>
      </c>
      <c r="M71" s="406">
        <v>11006.028</v>
      </c>
      <c r="N71" s="403">
        <v>0.33</v>
      </c>
      <c r="O71" s="374">
        <v>6145.0322999999999</v>
      </c>
      <c r="P71" s="375">
        <v>0.52523439136357342</v>
      </c>
      <c r="Q71" s="370" t="e">
        <f>INDEX(#REF!,MATCH(E71,#REF!,0),1)</f>
        <v>#REF!</v>
      </c>
      <c r="R71" s="404"/>
      <c r="S71" s="405">
        <f t="shared" si="14"/>
        <v>9171.69</v>
      </c>
      <c r="T71" s="406">
        <f t="shared" ref="T71:T72" si="18">S71*1.2</f>
        <v>11006.028</v>
      </c>
      <c r="U71" s="403">
        <v>0.33</v>
      </c>
      <c r="V71" s="374">
        <f t="shared" ref="V71:V72" si="19">(1-U71)*S71</f>
        <v>6145.0322999999999</v>
      </c>
      <c r="W71" s="375" t="e">
        <f t="shared" si="15"/>
        <v>#REF!</v>
      </c>
      <c r="X71" s="338" t="s">
        <v>719</v>
      </c>
    </row>
    <row r="72" spans="1:25" ht="31.5" x14ac:dyDescent="0.25">
      <c r="B72" s="381" t="s">
        <v>333</v>
      </c>
      <c r="C72" s="382" t="s">
        <v>263</v>
      </c>
      <c r="D72" s="408" t="s">
        <v>751</v>
      </c>
      <c r="E72" s="39">
        <v>40329</v>
      </c>
      <c r="F72" s="46" t="s">
        <v>854</v>
      </c>
      <c r="G72" s="46" t="s">
        <v>855</v>
      </c>
      <c r="H72" s="101">
        <v>2.5</v>
      </c>
      <c r="I72" s="344" t="s">
        <v>331</v>
      </c>
      <c r="J72" s="345">
        <v>96</v>
      </c>
      <c r="K72" s="415" t="s">
        <v>330</v>
      </c>
      <c r="L72" s="405">
        <v>11411.91</v>
      </c>
      <c r="M72" s="406">
        <v>13694.291999999999</v>
      </c>
      <c r="N72" s="403">
        <v>0.33</v>
      </c>
      <c r="O72" s="374">
        <v>7645.979699999999</v>
      </c>
      <c r="P72" s="375">
        <v>0.53050228474972272</v>
      </c>
      <c r="Q72" s="370" t="e">
        <f>INDEX(#REF!,MATCH(E72,#REF!,0),1)</f>
        <v>#REF!</v>
      </c>
      <c r="R72" s="404"/>
      <c r="S72" s="405">
        <f t="shared" si="14"/>
        <v>11411.91</v>
      </c>
      <c r="T72" s="406">
        <f t="shared" si="18"/>
        <v>13694.291999999999</v>
      </c>
      <c r="U72" s="403">
        <v>0.33</v>
      </c>
      <c r="V72" s="374">
        <f t="shared" si="19"/>
        <v>7645.979699999999</v>
      </c>
      <c r="W72" s="375" t="e">
        <f t="shared" si="15"/>
        <v>#REF!</v>
      </c>
      <c r="X72" s="338" t="s">
        <v>719</v>
      </c>
      <c r="Y72" s="407"/>
    </row>
    <row r="73" spans="1:25" ht="31.5" x14ac:dyDescent="0.25">
      <c r="B73" s="381" t="s">
        <v>333</v>
      </c>
      <c r="C73" s="382" t="s">
        <v>263</v>
      </c>
      <c r="D73" s="408" t="s">
        <v>751</v>
      </c>
      <c r="E73" s="39">
        <v>40926</v>
      </c>
      <c r="F73" s="46" t="s">
        <v>856</v>
      </c>
      <c r="G73" s="46" t="s">
        <v>857</v>
      </c>
      <c r="H73" s="101">
        <v>2.5</v>
      </c>
      <c r="I73" s="344" t="s">
        <v>331</v>
      </c>
      <c r="J73" s="345">
        <v>96</v>
      </c>
      <c r="K73" s="424" t="s">
        <v>330</v>
      </c>
      <c r="L73" s="405">
        <v>8113.7100000000009</v>
      </c>
      <c r="M73" s="406">
        <v>9736.4520000000011</v>
      </c>
      <c r="N73" s="403">
        <v>0.33</v>
      </c>
      <c r="O73" s="374">
        <v>5436.1857</v>
      </c>
      <c r="P73" s="375">
        <v>0.5261604105981883</v>
      </c>
      <c r="Q73" s="370" t="e">
        <f>INDEX(#REF!,MATCH(E73,#REF!,0),1)</f>
        <v>#REF!</v>
      </c>
      <c r="R73" s="404"/>
      <c r="S73" s="405">
        <f t="shared" si="14"/>
        <v>8113.7100000000009</v>
      </c>
      <c r="T73" s="406">
        <f>S73*1.2</f>
        <v>9736.4520000000011</v>
      </c>
      <c r="U73" s="403">
        <v>0.33</v>
      </c>
      <c r="V73" s="374">
        <f>(1-U73)*S73</f>
        <v>5436.1857</v>
      </c>
      <c r="W73" s="375" t="e">
        <f t="shared" si="15"/>
        <v>#REF!</v>
      </c>
      <c r="X73" s="338" t="s">
        <v>719</v>
      </c>
      <c r="Y73" s="407"/>
    </row>
    <row r="74" spans="1:25" ht="31.5" x14ac:dyDescent="0.25">
      <c r="B74" s="381" t="s">
        <v>333</v>
      </c>
      <c r="C74" s="382" t="s">
        <v>263</v>
      </c>
      <c r="D74" s="408" t="s">
        <v>751</v>
      </c>
      <c r="E74" s="39">
        <v>40220</v>
      </c>
      <c r="F74" s="46" t="s">
        <v>858</v>
      </c>
      <c r="G74" s="46" t="s">
        <v>859</v>
      </c>
      <c r="H74" s="101">
        <v>2.5</v>
      </c>
      <c r="I74" s="344" t="s">
        <v>331</v>
      </c>
      <c r="J74" s="345">
        <v>96</v>
      </c>
      <c r="K74" s="424" t="s">
        <v>330</v>
      </c>
      <c r="L74" s="405">
        <v>8021.7000000000007</v>
      </c>
      <c r="M74" s="406">
        <v>9626.0400000000009</v>
      </c>
      <c r="N74" s="403">
        <v>0.33</v>
      </c>
      <c r="O74" s="374">
        <v>5374.5389999999998</v>
      </c>
      <c r="P74" s="375">
        <v>0.52598911274064619</v>
      </c>
      <c r="Q74" s="370" t="e">
        <f>INDEX(#REF!,MATCH(E74,#REF!,0),1)</f>
        <v>#REF!</v>
      </c>
      <c r="R74" s="404"/>
      <c r="S74" s="405">
        <f t="shared" si="14"/>
        <v>8021.7000000000007</v>
      </c>
      <c r="T74" s="406">
        <f>S74*1.2</f>
        <v>9626.0400000000009</v>
      </c>
      <c r="U74" s="403">
        <v>0.33</v>
      </c>
      <c r="V74" s="374">
        <f>(1-U74)*S74</f>
        <v>5374.5389999999998</v>
      </c>
      <c r="W74" s="375" t="e">
        <f t="shared" si="15"/>
        <v>#REF!</v>
      </c>
      <c r="X74" s="338" t="s">
        <v>719</v>
      </c>
      <c r="Y74" s="407"/>
    </row>
    <row r="75" spans="1:25" s="337" customFormat="1" ht="31.5" x14ac:dyDescent="0.25">
      <c r="B75" s="381" t="s">
        <v>333</v>
      </c>
      <c r="C75" s="382" t="s">
        <v>263</v>
      </c>
      <c r="D75" s="408" t="s">
        <v>751</v>
      </c>
      <c r="E75" s="295">
        <v>40342</v>
      </c>
      <c r="F75" s="46" t="s">
        <v>860</v>
      </c>
      <c r="G75" s="426" t="s">
        <v>861</v>
      </c>
      <c r="H75" s="101">
        <v>1.25</v>
      </c>
      <c r="I75" s="344" t="s">
        <v>726</v>
      </c>
      <c r="J75" s="345">
        <v>270</v>
      </c>
      <c r="K75" s="416" t="s">
        <v>330</v>
      </c>
      <c r="L75" s="405">
        <v>5602.5</v>
      </c>
      <c r="M75" s="406">
        <v>6723</v>
      </c>
      <c r="N75" s="403">
        <v>0.33</v>
      </c>
      <c r="O75" s="374">
        <v>3753.6749999999997</v>
      </c>
      <c r="P75" s="375">
        <v>0.53348118843533332</v>
      </c>
      <c r="Q75" s="370" t="e">
        <f>INDEX(#REF!,MATCH(E75,#REF!,0),1)</f>
        <v>#REF!</v>
      </c>
      <c r="R75" s="404"/>
      <c r="S75" s="405">
        <f t="shared" si="14"/>
        <v>5602.5</v>
      </c>
      <c r="T75" s="406">
        <f>S75*1.2</f>
        <v>6723</v>
      </c>
      <c r="U75" s="403">
        <v>0.33</v>
      </c>
      <c r="V75" s="374">
        <f>(1-U75)*S75</f>
        <v>3753.6749999999997</v>
      </c>
      <c r="W75" s="375" t="e">
        <f t="shared" si="15"/>
        <v>#REF!</v>
      </c>
      <c r="X75" s="338" t="s">
        <v>719</v>
      </c>
      <c r="Y75" s="407"/>
    </row>
    <row r="76" spans="1:25" s="337" customFormat="1" ht="31.5" x14ac:dyDescent="0.25">
      <c r="B76" s="381" t="s">
        <v>333</v>
      </c>
      <c r="C76" s="382" t="s">
        <v>263</v>
      </c>
      <c r="D76" s="408" t="s">
        <v>751</v>
      </c>
      <c r="E76" s="295">
        <v>40233</v>
      </c>
      <c r="F76" s="46" t="s">
        <v>860</v>
      </c>
      <c r="G76" s="46" t="s">
        <v>861</v>
      </c>
      <c r="H76" s="101">
        <v>5</v>
      </c>
      <c r="I76" s="344" t="s">
        <v>331</v>
      </c>
      <c r="J76" s="345">
        <v>72</v>
      </c>
      <c r="K76" s="416" t="s">
        <v>330</v>
      </c>
      <c r="L76" s="405">
        <v>21697.199999999997</v>
      </c>
      <c r="M76" s="406">
        <v>26036.639999999996</v>
      </c>
      <c r="N76" s="403">
        <v>0.33</v>
      </c>
      <c r="O76" s="374">
        <v>14537.123999999996</v>
      </c>
      <c r="P76" s="375">
        <v>0.53369180864110377</v>
      </c>
      <c r="Q76" s="370" t="e">
        <f>INDEX(#REF!,MATCH(E76,#REF!,0),1)</f>
        <v>#REF!</v>
      </c>
      <c r="R76" s="404"/>
      <c r="S76" s="405">
        <f t="shared" si="14"/>
        <v>21697.199999999997</v>
      </c>
      <c r="T76" s="406">
        <f>S76*1.2</f>
        <v>26036.639999999996</v>
      </c>
      <c r="U76" s="403">
        <v>0.33</v>
      </c>
      <c r="V76" s="374">
        <f>(1-U76)*S76</f>
        <v>14537.123999999996</v>
      </c>
      <c r="W76" s="375" t="e">
        <f t="shared" si="15"/>
        <v>#REF!</v>
      </c>
      <c r="X76" s="338" t="s">
        <v>719</v>
      </c>
      <c r="Y76" s="407"/>
    </row>
    <row r="77" spans="1:25" s="337" customFormat="1" ht="31.5" x14ac:dyDescent="0.25">
      <c r="B77" s="381" t="s">
        <v>333</v>
      </c>
      <c r="C77" s="382" t="s">
        <v>263</v>
      </c>
      <c r="D77" s="408" t="s">
        <v>751</v>
      </c>
      <c r="E77" s="295">
        <v>40273</v>
      </c>
      <c r="F77" s="46" t="s">
        <v>860</v>
      </c>
      <c r="G77" s="46" t="s">
        <v>861</v>
      </c>
      <c r="H77" s="101">
        <v>30</v>
      </c>
      <c r="I77" s="344" t="s">
        <v>331</v>
      </c>
      <c r="J77" s="345">
        <v>12</v>
      </c>
      <c r="K77" s="416" t="s">
        <v>330</v>
      </c>
      <c r="L77" s="405">
        <v>121237.77000000002</v>
      </c>
      <c r="M77" s="406">
        <v>145485.32400000002</v>
      </c>
      <c r="N77" s="403">
        <v>0.33</v>
      </c>
      <c r="O77" s="374">
        <v>81229.305900000007</v>
      </c>
      <c r="P77" s="375">
        <v>0.53314016930433972</v>
      </c>
      <c r="Q77" s="370" t="e">
        <f>INDEX(#REF!,MATCH(E77,#REF!,0),1)</f>
        <v>#REF!</v>
      </c>
      <c r="R77" s="404"/>
      <c r="S77" s="405">
        <f t="shared" si="14"/>
        <v>121237.77000000002</v>
      </c>
      <c r="T77" s="406">
        <f>S77*1.2</f>
        <v>145485.32400000002</v>
      </c>
      <c r="U77" s="403">
        <v>0.33</v>
      </c>
      <c r="V77" s="374">
        <f>(1-U77)*S77</f>
        <v>81229.305900000007</v>
      </c>
      <c r="W77" s="375" t="e">
        <f t="shared" si="15"/>
        <v>#REF!</v>
      </c>
      <c r="X77" s="338" t="s">
        <v>719</v>
      </c>
      <c r="Y77" s="407"/>
    </row>
    <row r="78" spans="1:25" ht="15.6" customHeight="1" x14ac:dyDescent="0.25">
      <c r="B78" s="381" t="s">
        <v>333</v>
      </c>
      <c r="C78" s="382" t="s">
        <v>263</v>
      </c>
      <c r="D78" s="408" t="s">
        <v>751</v>
      </c>
      <c r="E78" s="39">
        <v>40813</v>
      </c>
      <c r="F78" s="46" t="s">
        <v>862</v>
      </c>
      <c r="G78" s="46" t="s">
        <v>863</v>
      </c>
      <c r="H78" s="101">
        <v>20</v>
      </c>
      <c r="I78" s="344" t="s">
        <v>532</v>
      </c>
      <c r="J78" s="345">
        <v>25</v>
      </c>
      <c r="K78" s="415" t="s">
        <v>330</v>
      </c>
      <c r="L78" s="405">
        <v>50314.679999999993</v>
      </c>
      <c r="M78" s="406">
        <v>60377.615999999987</v>
      </c>
      <c r="N78" s="403">
        <v>0.33</v>
      </c>
      <c r="O78" s="374">
        <v>33710.835599999991</v>
      </c>
      <c r="P78" s="375">
        <v>0.53188048533570009</v>
      </c>
      <c r="Q78" s="370" t="e">
        <f>INDEX(#REF!,MATCH(E78,#REF!,0),1)</f>
        <v>#REF!</v>
      </c>
      <c r="R78" s="404"/>
      <c r="S78" s="405">
        <f t="shared" si="14"/>
        <v>50314.679999999993</v>
      </c>
      <c r="T78" s="406">
        <f t="shared" ref="T78" si="20">S78*1.2</f>
        <v>60377.615999999987</v>
      </c>
      <c r="U78" s="403">
        <v>0.33</v>
      </c>
      <c r="V78" s="374">
        <f t="shared" ref="V78" si="21">(1-U78)*S78</f>
        <v>33710.835599999991</v>
      </c>
      <c r="W78" s="375" t="e">
        <f t="shared" si="15"/>
        <v>#REF!</v>
      </c>
      <c r="X78" s="338" t="s">
        <v>719</v>
      </c>
      <c r="Y78" s="407"/>
    </row>
    <row r="79" spans="1:25" s="337" customFormat="1" ht="31.5" x14ac:dyDescent="0.25">
      <c r="B79" s="381" t="s">
        <v>333</v>
      </c>
      <c r="C79" s="382" t="s">
        <v>263</v>
      </c>
      <c r="D79" s="341"/>
      <c r="E79" s="295">
        <v>40380</v>
      </c>
      <c r="F79" s="46" t="s">
        <v>724</v>
      </c>
      <c r="G79" s="46" t="s">
        <v>725</v>
      </c>
      <c r="H79" s="101">
        <v>1.8</v>
      </c>
      <c r="I79" s="344" t="s">
        <v>532</v>
      </c>
      <c r="J79" s="345">
        <v>108</v>
      </c>
      <c r="K79" s="416" t="s">
        <v>330</v>
      </c>
      <c r="L79" s="405">
        <v>4299.4025735294117</v>
      </c>
      <c r="M79" s="406">
        <v>5159.2830882352937</v>
      </c>
      <c r="N79" s="403">
        <v>0.33</v>
      </c>
      <c r="O79" s="374">
        <v>2880.5997242647054</v>
      </c>
      <c r="P79" s="375">
        <v>0.41414977381809881</v>
      </c>
      <c r="Q79" s="370" t="e">
        <f>INDEX(#REF!,MATCH(E79,#REF!,0),1)</f>
        <v>#REF!</v>
      </c>
      <c r="R79" s="404"/>
      <c r="S79" s="405">
        <f t="shared" si="14"/>
        <v>4299.4025735294117</v>
      </c>
      <c r="T79" s="406">
        <f>S79*1.2</f>
        <v>5159.2830882352937</v>
      </c>
      <c r="U79" s="403">
        <v>0.33</v>
      </c>
      <c r="V79" s="374">
        <f>(1-U79)*S79</f>
        <v>2880.5997242647054</v>
      </c>
      <c r="W79" s="375" t="e">
        <f t="shared" si="15"/>
        <v>#REF!</v>
      </c>
      <c r="X79" s="338" t="s">
        <v>719</v>
      </c>
    </row>
    <row r="80" spans="1:25" ht="31.5" x14ac:dyDescent="0.25">
      <c r="B80" s="381" t="s">
        <v>333</v>
      </c>
      <c r="C80" s="382" t="s">
        <v>263</v>
      </c>
      <c r="D80" s="341"/>
      <c r="E80" s="39">
        <v>40569</v>
      </c>
      <c r="F80" s="46" t="s">
        <v>864</v>
      </c>
      <c r="G80" s="46" t="s">
        <v>865</v>
      </c>
      <c r="H80" s="101">
        <v>20</v>
      </c>
      <c r="I80" s="344" t="s">
        <v>324</v>
      </c>
      <c r="J80" s="345">
        <v>50</v>
      </c>
      <c r="K80" s="415" t="s">
        <v>330</v>
      </c>
      <c r="L80" s="405">
        <v>6361.4700000000012</v>
      </c>
      <c r="M80" s="406">
        <v>7633.764000000001</v>
      </c>
      <c r="N80" s="403">
        <v>0.33</v>
      </c>
      <c r="O80" s="374">
        <v>4262.1849000000002</v>
      </c>
      <c r="P80" s="375">
        <v>0.47892687621318347</v>
      </c>
      <c r="Q80" s="370" t="e">
        <f>INDEX(#REF!,MATCH(E80,#REF!,0),1)</f>
        <v>#REF!</v>
      </c>
      <c r="R80" s="404"/>
      <c r="S80" s="405">
        <f t="shared" si="14"/>
        <v>6361.4700000000012</v>
      </c>
      <c r="T80" s="406">
        <f t="shared" ref="T80:T104" si="22">S80*1.2</f>
        <v>7633.764000000001</v>
      </c>
      <c r="U80" s="403">
        <v>0.33</v>
      </c>
      <c r="V80" s="374">
        <f t="shared" ref="V80:V104" si="23">(1-U80)*S80</f>
        <v>4262.1849000000002</v>
      </c>
      <c r="W80" s="375" t="e">
        <f t="shared" si="15"/>
        <v>#REF!</v>
      </c>
      <c r="X80" s="338" t="s">
        <v>719</v>
      </c>
    </row>
    <row r="81" spans="2:24" ht="31.5" x14ac:dyDescent="0.25">
      <c r="B81" s="381" t="s">
        <v>333</v>
      </c>
      <c r="C81" s="382" t="s">
        <v>263</v>
      </c>
      <c r="D81" s="341"/>
      <c r="E81" s="39">
        <v>40620</v>
      </c>
      <c r="F81" s="46" t="s">
        <v>866</v>
      </c>
      <c r="G81" s="46" t="s">
        <v>867</v>
      </c>
      <c r="H81" s="101">
        <v>20</v>
      </c>
      <c r="I81" s="344" t="s">
        <v>324</v>
      </c>
      <c r="J81" s="345">
        <v>50</v>
      </c>
      <c r="K81" s="415" t="s">
        <v>330</v>
      </c>
      <c r="L81" s="405">
        <v>5504.58</v>
      </c>
      <c r="M81" s="406">
        <v>6605.4960000000001</v>
      </c>
      <c r="N81" s="403">
        <v>0.33</v>
      </c>
      <c r="O81" s="374">
        <v>3688.0685999999996</v>
      </c>
      <c r="P81" s="375">
        <v>0.46923709607787656</v>
      </c>
      <c r="Q81" s="370" t="e">
        <f>INDEX(#REF!,MATCH(E81,#REF!,0),1)</f>
        <v>#REF!</v>
      </c>
      <c r="R81" s="404"/>
      <c r="S81" s="405">
        <f t="shared" si="14"/>
        <v>5504.58</v>
      </c>
      <c r="T81" s="406">
        <f t="shared" si="22"/>
        <v>6605.4960000000001</v>
      </c>
      <c r="U81" s="403">
        <v>0.33</v>
      </c>
      <c r="V81" s="374">
        <f t="shared" si="23"/>
        <v>3688.0685999999996</v>
      </c>
      <c r="W81" s="375" t="e">
        <f t="shared" si="15"/>
        <v>#REF!</v>
      </c>
      <c r="X81" s="338" t="s">
        <v>719</v>
      </c>
    </row>
    <row r="82" spans="2:24" ht="31.5" x14ac:dyDescent="0.25">
      <c r="B82" s="381" t="s">
        <v>333</v>
      </c>
      <c r="C82" s="382" t="s">
        <v>263</v>
      </c>
      <c r="D82" s="341"/>
      <c r="E82" s="39">
        <v>40274</v>
      </c>
      <c r="F82" s="46" t="s">
        <v>868</v>
      </c>
      <c r="G82" s="46" t="s">
        <v>869</v>
      </c>
      <c r="H82" s="101">
        <v>30</v>
      </c>
      <c r="I82" s="344" t="s">
        <v>324</v>
      </c>
      <c r="J82" s="345">
        <v>30</v>
      </c>
      <c r="K82" s="415" t="s">
        <v>330</v>
      </c>
      <c r="L82" s="405">
        <v>6563.1900000000005</v>
      </c>
      <c r="M82" s="406">
        <v>7875.8280000000004</v>
      </c>
      <c r="N82" s="403">
        <v>0.33</v>
      </c>
      <c r="O82" s="374">
        <v>4397.3373000000001</v>
      </c>
      <c r="P82" s="375">
        <v>0.45066984058739362</v>
      </c>
      <c r="Q82" s="370" t="e">
        <f>INDEX(#REF!,MATCH(E82,#REF!,0),1)</f>
        <v>#REF!</v>
      </c>
      <c r="R82" s="404"/>
      <c r="S82" s="405">
        <f t="shared" si="14"/>
        <v>6563.1900000000005</v>
      </c>
      <c r="T82" s="406">
        <f t="shared" si="22"/>
        <v>7875.8280000000004</v>
      </c>
      <c r="U82" s="403">
        <v>0.33</v>
      </c>
      <c r="V82" s="374">
        <f t="shared" si="23"/>
        <v>4397.3373000000001</v>
      </c>
      <c r="W82" s="375" t="e">
        <f t="shared" si="15"/>
        <v>#REF!</v>
      </c>
      <c r="X82" s="338" t="s">
        <v>719</v>
      </c>
    </row>
    <row r="83" spans="2:24" ht="31.5" x14ac:dyDescent="0.25">
      <c r="B83" s="381" t="s">
        <v>333</v>
      </c>
      <c r="C83" s="382" t="s">
        <v>263</v>
      </c>
      <c r="D83" s="341"/>
      <c r="E83" s="39">
        <v>40944</v>
      </c>
      <c r="F83" s="46" t="s">
        <v>870</v>
      </c>
      <c r="G83" s="46" t="s">
        <v>871</v>
      </c>
      <c r="H83" s="101">
        <v>30</v>
      </c>
      <c r="I83" s="344" t="s">
        <v>324</v>
      </c>
      <c r="J83" s="345">
        <v>30</v>
      </c>
      <c r="K83" s="415" t="s">
        <v>330</v>
      </c>
      <c r="L83" s="405">
        <v>5755.17</v>
      </c>
      <c r="M83" s="406">
        <v>6906.2039999999997</v>
      </c>
      <c r="N83" s="403">
        <v>0.33</v>
      </c>
      <c r="O83" s="374">
        <v>3855.9638999999997</v>
      </c>
      <c r="P83" s="375">
        <v>0.43796154315656316</v>
      </c>
      <c r="Q83" s="370" t="e">
        <f>INDEX(#REF!,MATCH(E83,#REF!,0),1)</f>
        <v>#REF!</v>
      </c>
      <c r="R83" s="404"/>
      <c r="S83" s="405">
        <f t="shared" si="14"/>
        <v>5755.17</v>
      </c>
      <c r="T83" s="406">
        <f t="shared" si="22"/>
        <v>6906.2039999999997</v>
      </c>
      <c r="U83" s="403">
        <v>0.33</v>
      </c>
      <c r="V83" s="374">
        <f t="shared" si="23"/>
        <v>3855.9638999999997</v>
      </c>
      <c r="W83" s="375" t="e">
        <f t="shared" si="15"/>
        <v>#REF!</v>
      </c>
      <c r="X83" s="338" t="s">
        <v>719</v>
      </c>
    </row>
    <row r="84" spans="2:24" ht="31.5" x14ac:dyDescent="0.25">
      <c r="B84" s="381" t="s">
        <v>333</v>
      </c>
      <c r="C84" s="382" t="s">
        <v>263</v>
      </c>
      <c r="D84" s="341"/>
      <c r="E84" s="39">
        <v>40454</v>
      </c>
      <c r="F84" s="46" t="s">
        <v>872</v>
      </c>
      <c r="G84" s="46" t="s">
        <v>873</v>
      </c>
      <c r="H84" s="101">
        <v>15</v>
      </c>
      <c r="I84" s="344" t="s">
        <v>324</v>
      </c>
      <c r="J84" s="345">
        <v>34</v>
      </c>
      <c r="K84" s="415" t="s">
        <v>330</v>
      </c>
      <c r="L84" s="405">
        <v>16834.86</v>
      </c>
      <c r="M84" s="406">
        <v>20201.831999999999</v>
      </c>
      <c r="N84" s="403">
        <v>0.33</v>
      </c>
      <c r="O84" s="374">
        <v>11279.356199999998</v>
      </c>
      <c r="P84" s="375">
        <v>0.52074037700839693</v>
      </c>
      <c r="Q84" s="370" t="e">
        <f>INDEX(#REF!,MATCH(E84,#REF!,0),1)</f>
        <v>#REF!</v>
      </c>
      <c r="R84" s="404"/>
      <c r="S84" s="405">
        <f t="shared" si="14"/>
        <v>16834.86</v>
      </c>
      <c r="T84" s="406">
        <f t="shared" si="22"/>
        <v>20201.831999999999</v>
      </c>
      <c r="U84" s="403">
        <v>0.33</v>
      </c>
      <c r="V84" s="374">
        <f t="shared" si="23"/>
        <v>11279.356199999998</v>
      </c>
      <c r="W84" s="375" t="e">
        <f t="shared" si="15"/>
        <v>#REF!</v>
      </c>
      <c r="X84" s="338" t="s">
        <v>719</v>
      </c>
    </row>
    <row r="85" spans="2:24" ht="31.5" x14ac:dyDescent="0.25">
      <c r="B85" s="381" t="s">
        <v>333</v>
      </c>
      <c r="C85" s="382" t="s">
        <v>263</v>
      </c>
      <c r="D85" s="341"/>
      <c r="E85" s="83">
        <v>40455</v>
      </c>
      <c r="F85" s="46" t="s">
        <v>874</v>
      </c>
      <c r="G85" s="46" t="s">
        <v>875</v>
      </c>
      <c r="H85" s="101">
        <v>15</v>
      </c>
      <c r="I85" s="344" t="s">
        <v>324</v>
      </c>
      <c r="J85" s="345">
        <v>34</v>
      </c>
      <c r="K85" s="415" t="s">
        <v>330</v>
      </c>
      <c r="L85" s="405">
        <v>16978.650000000001</v>
      </c>
      <c r="M85" s="406">
        <v>20374.38</v>
      </c>
      <c r="N85" s="403">
        <v>0.33</v>
      </c>
      <c r="O85" s="374">
        <v>11375.6955</v>
      </c>
      <c r="P85" s="375">
        <v>0.52091368831031026</v>
      </c>
      <c r="Q85" s="370" t="e">
        <f>INDEX(#REF!,MATCH(E85,#REF!,0),1)</f>
        <v>#REF!</v>
      </c>
      <c r="R85" s="404"/>
      <c r="S85" s="405">
        <f t="shared" si="14"/>
        <v>16978.650000000001</v>
      </c>
      <c r="T85" s="406">
        <f t="shared" si="22"/>
        <v>20374.38</v>
      </c>
      <c r="U85" s="403">
        <v>0.33</v>
      </c>
      <c r="V85" s="374">
        <f t="shared" si="23"/>
        <v>11375.6955</v>
      </c>
      <c r="W85" s="375" t="e">
        <f t="shared" si="15"/>
        <v>#REF!</v>
      </c>
      <c r="X85" s="338" t="s">
        <v>719</v>
      </c>
    </row>
    <row r="86" spans="2:24" s="337" customFormat="1" ht="31.5" x14ac:dyDescent="0.25">
      <c r="B86" s="381" t="s">
        <v>333</v>
      </c>
      <c r="C86" s="382" t="s">
        <v>263</v>
      </c>
      <c r="D86" s="341"/>
      <c r="E86" s="295">
        <v>40232</v>
      </c>
      <c r="F86" s="46" t="s">
        <v>876</v>
      </c>
      <c r="G86" s="46" t="s">
        <v>877</v>
      </c>
      <c r="H86" s="101">
        <v>25</v>
      </c>
      <c r="I86" s="344" t="s">
        <v>324</v>
      </c>
      <c r="J86" s="345">
        <v>40</v>
      </c>
      <c r="K86" s="416" t="s">
        <v>330</v>
      </c>
      <c r="L86" s="405">
        <v>5419.9500000000007</v>
      </c>
      <c r="M86" s="406">
        <v>6503.9400000000005</v>
      </c>
      <c r="N86" s="403">
        <v>0.33</v>
      </c>
      <c r="O86" s="374">
        <v>3631.3665000000001</v>
      </c>
      <c r="P86" s="375">
        <v>0.44984346801679204</v>
      </c>
      <c r="Q86" s="370" t="e">
        <f>INDEX(#REF!,MATCH(E86,#REF!,0),1)</f>
        <v>#REF!</v>
      </c>
      <c r="R86" s="404"/>
      <c r="S86" s="405">
        <f t="shared" si="14"/>
        <v>5419.9500000000007</v>
      </c>
      <c r="T86" s="406">
        <f t="shared" si="22"/>
        <v>6503.9400000000005</v>
      </c>
      <c r="U86" s="403">
        <v>0.33</v>
      </c>
      <c r="V86" s="374">
        <f t="shared" si="23"/>
        <v>3631.3665000000001</v>
      </c>
      <c r="W86" s="375" t="e">
        <f t="shared" si="15"/>
        <v>#REF!</v>
      </c>
      <c r="X86" s="338" t="s">
        <v>719</v>
      </c>
    </row>
    <row r="87" spans="2:24" ht="20.25" x14ac:dyDescent="0.25">
      <c r="B87" s="381" t="s">
        <v>333</v>
      </c>
      <c r="C87" s="382" t="s">
        <v>263</v>
      </c>
      <c r="D87" s="341"/>
      <c r="E87" s="39">
        <v>40370</v>
      </c>
      <c r="F87" s="46" t="s">
        <v>878</v>
      </c>
      <c r="G87" s="46" t="s">
        <v>879</v>
      </c>
      <c r="H87" s="101">
        <v>25</v>
      </c>
      <c r="I87" s="344" t="s">
        <v>324</v>
      </c>
      <c r="J87" s="345">
        <v>40</v>
      </c>
      <c r="K87" s="424" t="s">
        <v>330</v>
      </c>
      <c r="L87" s="405">
        <v>2886.63</v>
      </c>
      <c r="M87" s="406">
        <v>3463.9560000000001</v>
      </c>
      <c r="N87" s="403">
        <v>0.33</v>
      </c>
      <c r="O87" s="374">
        <v>1934.0420999999999</v>
      </c>
      <c r="P87" s="375">
        <v>0.36968280059673986</v>
      </c>
      <c r="Q87" s="370" t="e">
        <f>INDEX(#REF!,MATCH(E87,#REF!,0),1)</f>
        <v>#REF!</v>
      </c>
      <c r="R87" s="404"/>
      <c r="S87" s="405">
        <f t="shared" si="14"/>
        <v>2886.63</v>
      </c>
      <c r="T87" s="406">
        <f t="shared" si="22"/>
        <v>3463.9560000000001</v>
      </c>
      <c r="U87" s="403">
        <v>0.33</v>
      </c>
      <c r="V87" s="374">
        <f t="shared" si="23"/>
        <v>1934.0420999999999</v>
      </c>
      <c r="W87" s="375" t="e">
        <f t="shared" si="15"/>
        <v>#REF!</v>
      </c>
      <c r="X87" s="338" t="s">
        <v>719</v>
      </c>
    </row>
    <row r="88" spans="2:24" s="337" customFormat="1" ht="20.25" x14ac:dyDescent="0.25">
      <c r="B88" s="381" t="s">
        <v>333</v>
      </c>
      <c r="C88" s="382" t="s">
        <v>263</v>
      </c>
      <c r="D88" s="341"/>
      <c r="E88" s="295">
        <v>40249</v>
      </c>
      <c r="F88" s="46" t="s">
        <v>880</v>
      </c>
      <c r="G88" s="46" t="s">
        <v>881</v>
      </c>
      <c r="H88" s="101">
        <v>25</v>
      </c>
      <c r="I88" s="344" t="s">
        <v>324</v>
      </c>
      <c r="J88" s="345">
        <v>42</v>
      </c>
      <c r="K88" s="416" t="s">
        <v>330</v>
      </c>
      <c r="L88" s="405">
        <v>5624.13</v>
      </c>
      <c r="M88" s="406">
        <v>6748.9560000000001</v>
      </c>
      <c r="N88" s="403">
        <v>0.33</v>
      </c>
      <c r="O88" s="374">
        <v>3768.1670999999997</v>
      </c>
      <c r="P88" s="375">
        <v>0.45316119340885902</v>
      </c>
      <c r="Q88" s="370" t="e">
        <f>INDEX(#REF!,MATCH(E88,#REF!,0),1)</f>
        <v>#REF!</v>
      </c>
      <c r="R88" s="404"/>
      <c r="S88" s="405">
        <f t="shared" si="14"/>
        <v>5624.13</v>
      </c>
      <c r="T88" s="406">
        <f t="shared" si="22"/>
        <v>6748.9560000000001</v>
      </c>
      <c r="U88" s="403">
        <v>0.33</v>
      </c>
      <c r="V88" s="374">
        <f t="shared" si="23"/>
        <v>3768.1670999999997</v>
      </c>
      <c r="W88" s="375" t="e">
        <f t="shared" si="15"/>
        <v>#REF!</v>
      </c>
      <c r="X88" s="338" t="s">
        <v>719</v>
      </c>
    </row>
    <row r="89" spans="2:24" s="337" customFormat="1" ht="20.25" x14ac:dyDescent="0.25">
      <c r="B89" s="381" t="s">
        <v>333</v>
      </c>
      <c r="C89" s="382" t="s">
        <v>263</v>
      </c>
      <c r="D89" s="341"/>
      <c r="E89" s="295">
        <v>40250</v>
      </c>
      <c r="F89" s="46" t="s">
        <v>882</v>
      </c>
      <c r="G89" s="46" t="s">
        <v>883</v>
      </c>
      <c r="H89" s="101">
        <v>25</v>
      </c>
      <c r="I89" s="344" t="s">
        <v>324</v>
      </c>
      <c r="J89" s="345">
        <v>42</v>
      </c>
      <c r="K89" s="416" t="s">
        <v>330</v>
      </c>
      <c r="L89" s="405">
        <v>5428.59</v>
      </c>
      <c r="M89" s="406">
        <v>6514.308</v>
      </c>
      <c r="N89" s="403">
        <v>0.33</v>
      </c>
      <c r="O89" s="374">
        <v>3637.1552999999999</v>
      </c>
      <c r="P89" s="375">
        <v>0.44999049119513812</v>
      </c>
      <c r="Q89" s="370" t="e">
        <f>INDEX(#REF!,MATCH(E89,#REF!,0),1)</f>
        <v>#REF!</v>
      </c>
      <c r="R89" s="404"/>
      <c r="S89" s="405">
        <f t="shared" si="14"/>
        <v>5428.59</v>
      </c>
      <c r="T89" s="406">
        <f t="shared" si="22"/>
        <v>6514.308</v>
      </c>
      <c r="U89" s="403">
        <v>0.33</v>
      </c>
      <c r="V89" s="374">
        <f t="shared" si="23"/>
        <v>3637.1552999999999</v>
      </c>
      <c r="W89" s="375" t="e">
        <f t="shared" si="15"/>
        <v>#REF!</v>
      </c>
      <c r="X89" s="338" t="s">
        <v>719</v>
      </c>
    </row>
    <row r="90" spans="2:24" s="337" customFormat="1" ht="20.25" x14ac:dyDescent="0.25">
      <c r="B90" s="381" t="s">
        <v>333</v>
      </c>
      <c r="C90" s="382" t="s">
        <v>263</v>
      </c>
      <c r="D90" s="341"/>
      <c r="E90" s="295">
        <v>40251</v>
      </c>
      <c r="F90" s="46" t="s">
        <v>884</v>
      </c>
      <c r="G90" s="46" t="s">
        <v>885</v>
      </c>
      <c r="H90" s="101">
        <v>25</v>
      </c>
      <c r="I90" s="344" t="s">
        <v>324</v>
      </c>
      <c r="J90" s="345">
        <v>42</v>
      </c>
      <c r="K90" s="416" t="s">
        <v>330</v>
      </c>
      <c r="L90" s="405">
        <v>5474.58</v>
      </c>
      <c r="M90" s="406">
        <v>6569.4960000000001</v>
      </c>
      <c r="N90" s="403">
        <v>0.33</v>
      </c>
      <c r="O90" s="374">
        <v>3667.9685999999997</v>
      </c>
      <c r="P90" s="375">
        <v>0.45075593068054071</v>
      </c>
      <c r="Q90" s="370" t="e">
        <f>INDEX(#REF!,MATCH(E90,#REF!,0),1)</f>
        <v>#REF!</v>
      </c>
      <c r="R90" s="404"/>
      <c r="S90" s="405">
        <f t="shared" si="14"/>
        <v>5474.58</v>
      </c>
      <c r="T90" s="406">
        <f t="shared" si="22"/>
        <v>6569.4960000000001</v>
      </c>
      <c r="U90" s="403">
        <v>0.33</v>
      </c>
      <c r="V90" s="374">
        <f t="shared" si="23"/>
        <v>3667.9685999999997</v>
      </c>
      <c r="W90" s="375" t="e">
        <f t="shared" si="15"/>
        <v>#REF!</v>
      </c>
      <c r="X90" s="338" t="s">
        <v>719</v>
      </c>
    </row>
    <row r="91" spans="2:24" s="337" customFormat="1" ht="20.25" x14ac:dyDescent="0.25">
      <c r="B91" s="381" t="s">
        <v>333</v>
      </c>
      <c r="C91" s="382" t="s">
        <v>263</v>
      </c>
      <c r="D91" s="341"/>
      <c r="E91" s="295">
        <v>40252</v>
      </c>
      <c r="F91" s="46" t="s">
        <v>886</v>
      </c>
      <c r="G91" s="46" t="s">
        <v>887</v>
      </c>
      <c r="H91" s="101">
        <v>25</v>
      </c>
      <c r="I91" s="344" t="s">
        <v>324</v>
      </c>
      <c r="J91" s="345">
        <v>42</v>
      </c>
      <c r="K91" s="416" t="s">
        <v>330</v>
      </c>
      <c r="L91" s="405">
        <v>5238.8099999999995</v>
      </c>
      <c r="M91" s="406">
        <v>6286.5719999999992</v>
      </c>
      <c r="N91" s="403">
        <v>0.33</v>
      </c>
      <c r="O91" s="374">
        <v>3510.0026999999991</v>
      </c>
      <c r="P91" s="375">
        <v>0.44668703531196702</v>
      </c>
      <c r="Q91" s="370" t="e">
        <f>INDEX(#REF!,MATCH(E91,#REF!,0),1)</f>
        <v>#REF!</v>
      </c>
      <c r="R91" s="404"/>
      <c r="S91" s="405">
        <f t="shared" si="14"/>
        <v>5238.8099999999995</v>
      </c>
      <c r="T91" s="406">
        <f t="shared" si="22"/>
        <v>6286.5719999999992</v>
      </c>
      <c r="U91" s="403">
        <v>0.33</v>
      </c>
      <c r="V91" s="374">
        <f t="shared" si="23"/>
        <v>3510.0026999999991</v>
      </c>
      <c r="W91" s="375" t="e">
        <f t="shared" si="15"/>
        <v>#REF!</v>
      </c>
      <c r="X91" s="338" t="s">
        <v>719</v>
      </c>
    </row>
    <row r="92" spans="2:24" s="337" customFormat="1" ht="31.5" x14ac:dyDescent="0.25">
      <c r="B92" s="381" t="s">
        <v>333</v>
      </c>
      <c r="C92" s="382" t="s">
        <v>263</v>
      </c>
      <c r="D92" s="341"/>
      <c r="E92" s="295">
        <v>40269</v>
      </c>
      <c r="F92" s="46" t="s">
        <v>888</v>
      </c>
      <c r="G92" s="46" t="s">
        <v>889</v>
      </c>
      <c r="H92" s="101">
        <v>25</v>
      </c>
      <c r="I92" s="344" t="s">
        <v>324</v>
      </c>
      <c r="J92" s="345">
        <v>42</v>
      </c>
      <c r="K92" s="416" t="s">
        <v>330</v>
      </c>
      <c r="L92" s="405">
        <v>5161.17</v>
      </c>
      <c r="M92" s="406">
        <v>6193.4039999999995</v>
      </c>
      <c r="N92" s="403">
        <v>0.33</v>
      </c>
      <c r="O92" s="374">
        <v>3457.9838999999997</v>
      </c>
      <c r="P92" s="375">
        <v>0.44526635881676602</v>
      </c>
      <c r="Q92" s="370" t="e">
        <f>INDEX(#REF!,MATCH(E92,#REF!,0),1)</f>
        <v>#REF!</v>
      </c>
      <c r="R92" s="404"/>
      <c r="S92" s="405">
        <f t="shared" si="14"/>
        <v>5161.17</v>
      </c>
      <c r="T92" s="406">
        <f t="shared" si="22"/>
        <v>6193.4039999999995</v>
      </c>
      <c r="U92" s="403">
        <v>0.33</v>
      </c>
      <c r="V92" s="374">
        <f t="shared" si="23"/>
        <v>3457.9838999999997</v>
      </c>
      <c r="W92" s="375" t="e">
        <f t="shared" si="15"/>
        <v>#REF!</v>
      </c>
      <c r="X92" s="338" t="s">
        <v>719</v>
      </c>
    </row>
    <row r="93" spans="2:24" s="337" customFormat="1" ht="31.5" x14ac:dyDescent="0.25">
      <c r="B93" s="381" t="s">
        <v>333</v>
      </c>
      <c r="C93" s="382" t="s">
        <v>263</v>
      </c>
      <c r="D93" s="341"/>
      <c r="E93" s="295">
        <v>40286</v>
      </c>
      <c r="F93" s="46" t="s">
        <v>890</v>
      </c>
      <c r="G93" s="46" t="s">
        <v>891</v>
      </c>
      <c r="H93" s="101">
        <v>25</v>
      </c>
      <c r="I93" s="344" t="s">
        <v>324</v>
      </c>
      <c r="J93" s="345">
        <v>42</v>
      </c>
      <c r="K93" s="416" t="s">
        <v>330</v>
      </c>
      <c r="L93" s="405">
        <v>5468.85</v>
      </c>
      <c r="M93" s="406">
        <v>6562.62</v>
      </c>
      <c r="N93" s="403">
        <v>0.33</v>
      </c>
      <c r="O93" s="374">
        <v>3664.1295</v>
      </c>
      <c r="P93" s="375">
        <v>0.45066352048965519</v>
      </c>
      <c r="Q93" s="370" t="e">
        <f>INDEX(#REF!,MATCH(E93,#REF!,0),1)</f>
        <v>#REF!</v>
      </c>
      <c r="R93" s="404"/>
      <c r="S93" s="405">
        <f t="shared" si="14"/>
        <v>5468.85</v>
      </c>
      <c r="T93" s="406">
        <f t="shared" si="22"/>
        <v>6562.62</v>
      </c>
      <c r="U93" s="403">
        <v>0.33</v>
      </c>
      <c r="V93" s="374">
        <f t="shared" si="23"/>
        <v>3664.1295</v>
      </c>
      <c r="W93" s="375" t="e">
        <f t="shared" si="15"/>
        <v>#REF!</v>
      </c>
      <c r="X93" s="338" t="s">
        <v>719</v>
      </c>
    </row>
    <row r="94" spans="2:24" s="337" customFormat="1" ht="31.5" x14ac:dyDescent="0.25">
      <c r="B94" s="381" t="s">
        <v>333</v>
      </c>
      <c r="C94" s="382" t="s">
        <v>263</v>
      </c>
      <c r="D94" s="341"/>
      <c r="E94" s="295">
        <v>40318</v>
      </c>
      <c r="F94" s="46" t="s">
        <v>892</v>
      </c>
      <c r="G94" s="46" t="s">
        <v>893</v>
      </c>
      <c r="H94" s="101">
        <v>25</v>
      </c>
      <c r="I94" s="344" t="s">
        <v>324</v>
      </c>
      <c r="J94" s="345">
        <v>42</v>
      </c>
      <c r="K94" s="416" t="s">
        <v>330</v>
      </c>
      <c r="L94" s="405">
        <v>5276.1900000000005</v>
      </c>
      <c r="M94" s="406">
        <v>6331.4280000000008</v>
      </c>
      <c r="N94" s="403">
        <v>0.33</v>
      </c>
      <c r="O94" s="374">
        <v>3535.0473000000002</v>
      </c>
      <c r="P94" s="375">
        <v>0.44735675814012454</v>
      </c>
      <c r="Q94" s="370" t="e">
        <f>INDEX(#REF!,MATCH(E94,#REF!,0),1)</f>
        <v>#REF!</v>
      </c>
      <c r="R94" s="404"/>
      <c r="S94" s="405">
        <f t="shared" si="14"/>
        <v>5276.1900000000005</v>
      </c>
      <c r="T94" s="406">
        <f t="shared" si="22"/>
        <v>6331.4280000000008</v>
      </c>
      <c r="U94" s="403">
        <v>0.33</v>
      </c>
      <c r="V94" s="374">
        <f t="shared" si="23"/>
        <v>3535.0473000000002</v>
      </c>
      <c r="W94" s="375" t="e">
        <f t="shared" si="15"/>
        <v>#REF!</v>
      </c>
      <c r="X94" s="338" t="s">
        <v>719</v>
      </c>
    </row>
    <row r="95" spans="2:24" s="337" customFormat="1" ht="31.5" x14ac:dyDescent="0.25">
      <c r="B95" s="381" t="s">
        <v>333</v>
      </c>
      <c r="C95" s="382" t="s">
        <v>263</v>
      </c>
      <c r="D95" s="341"/>
      <c r="E95" s="295">
        <v>40319</v>
      </c>
      <c r="F95" s="46" t="s">
        <v>894</v>
      </c>
      <c r="G95" s="46" t="s">
        <v>895</v>
      </c>
      <c r="H95" s="101">
        <v>25</v>
      </c>
      <c r="I95" s="344" t="s">
        <v>324</v>
      </c>
      <c r="J95" s="345">
        <v>42</v>
      </c>
      <c r="K95" s="416" t="s">
        <v>330</v>
      </c>
      <c r="L95" s="405">
        <v>5161.17</v>
      </c>
      <c r="M95" s="406">
        <v>6193.4039999999995</v>
      </c>
      <c r="N95" s="403">
        <v>0.33</v>
      </c>
      <c r="O95" s="374">
        <v>3457.9838999999997</v>
      </c>
      <c r="P95" s="375">
        <v>0.44526635881676602</v>
      </c>
      <c r="Q95" s="370" t="e">
        <f>INDEX(#REF!,MATCH(E95,#REF!,0),1)</f>
        <v>#REF!</v>
      </c>
      <c r="R95" s="404"/>
      <c r="S95" s="405">
        <f t="shared" si="14"/>
        <v>5161.17</v>
      </c>
      <c r="T95" s="406">
        <f t="shared" si="22"/>
        <v>6193.4039999999995</v>
      </c>
      <c r="U95" s="403">
        <v>0.33</v>
      </c>
      <c r="V95" s="374">
        <f t="shared" si="23"/>
        <v>3457.9838999999997</v>
      </c>
      <c r="W95" s="375" t="e">
        <f t="shared" si="15"/>
        <v>#REF!</v>
      </c>
      <c r="X95" s="338" t="s">
        <v>719</v>
      </c>
    </row>
    <row r="96" spans="2:24" s="337" customFormat="1" ht="31.5" x14ac:dyDescent="0.25">
      <c r="B96" s="381" t="s">
        <v>333</v>
      </c>
      <c r="C96" s="382" t="s">
        <v>263</v>
      </c>
      <c r="D96" s="341"/>
      <c r="E96" s="295">
        <v>40354</v>
      </c>
      <c r="F96" s="46" t="s">
        <v>896</v>
      </c>
      <c r="G96" s="46" t="s">
        <v>897</v>
      </c>
      <c r="H96" s="101">
        <v>25</v>
      </c>
      <c r="I96" s="344" t="s">
        <v>324</v>
      </c>
      <c r="J96" s="345">
        <v>42</v>
      </c>
      <c r="K96" s="416" t="s">
        <v>330</v>
      </c>
      <c r="L96" s="405">
        <v>5759.28</v>
      </c>
      <c r="M96" s="406">
        <v>6911.1359999999995</v>
      </c>
      <c r="N96" s="403">
        <v>0.33</v>
      </c>
      <c r="O96" s="374">
        <v>3858.7175999999995</v>
      </c>
      <c r="P96" s="375">
        <v>0.45522833803645008</v>
      </c>
      <c r="Q96" s="370" t="e">
        <f>INDEX(#REF!,MATCH(E96,#REF!,0),1)</f>
        <v>#REF!</v>
      </c>
      <c r="R96" s="404"/>
      <c r="S96" s="405">
        <f t="shared" ref="S96:S127" si="24">L96*R96+L96</f>
        <v>5759.28</v>
      </c>
      <c r="T96" s="406">
        <f t="shared" si="22"/>
        <v>6911.1359999999995</v>
      </c>
      <c r="U96" s="403">
        <v>0.33</v>
      </c>
      <c r="V96" s="374">
        <f t="shared" si="23"/>
        <v>3858.7175999999995</v>
      </c>
      <c r="W96" s="375" t="e">
        <f t="shared" ref="W96:W127" si="25">(V96-Q96)/V96</f>
        <v>#REF!</v>
      </c>
      <c r="X96" s="338" t="s">
        <v>719</v>
      </c>
    </row>
    <row r="97" spans="1:25" s="337" customFormat="1" ht="20.25" x14ac:dyDescent="0.25">
      <c r="B97" s="381" t="s">
        <v>333</v>
      </c>
      <c r="C97" s="382" t="s">
        <v>263</v>
      </c>
      <c r="D97" s="341"/>
      <c r="E97" s="295">
        <v>40276</v>
      </c>
      <c r="F97" s="46" t="s">
        <v>898</v>
      </c>
      <c r="G97" s="46" t="s">
        <v>899</v>
      </c>
      <c r="H97" s="101">
        <v>25</v>
      </c>
      <c r="I97" s="344" t="s">
        <v>324</v>
      </c>
      <c r="J97" s="345">
        <v>42</v>
      </c>
      <c r="K97" s="416" t="s">
        <v>330</v>
      </c>
      <c r="L97" s="405">
        <v>6121.59</v>
      </c>
      <c r="M97" s="406">
        <v>7345.9080000000004</v>
      </c>
      <c r="N97" s="403">
        <v>0.33</v>
      </c>
      <c r="O97" s="374">
        <v>4101.4652999999998</v>
      </c>
      <c r="P97" s="375">
        <v>0.46031482943425117</v>
      </c>
      <c r="Q97" s="370" t="e">
        <f>INDEX(#REF!,MATCH(E97,#REF!,0),1)</f>
        <v>#REF!</v>
      </c>
      <c r="R97" s="404"/>
      <c r="S97" s="405">
        <f t="shared" si="24"/>
        <v>6121.59</v>
      </c>
      <c r="T97" s="406">
        <f t="shared" si="22"/>
        <v>7345.9080000000004</v>
      </c>
      <c r="U97" s="403">
        <v>0.33</v>
      </c>
      <c r="V97" s="374">
        <f t="shared" si="23"/>
        <v>4101.4652999999998</v>
      </c>
      <c r="W97" s="375" t="e">
        <f t="shared" si="25"/>
        <v>#REF!</v>
      </c>
      <c r="X97" s="338" t="s">
        <v>719</v>
      </c>
    </row>
    <row r="98" spans="1:25" s="337" customFormat="1" ht="31.5" x14ac:dyDescent="0.25">
      <c r="B98" s="381" t="s">
        <v>333</v>
      </c>
      <c r="C98" s="382" t="s">
        <v>263</v>
      </c>
      <c r="D98" s="341"/>
      <c r="E98" s="295">
        <v>40363</v>
      </c>
      <c r="F98" s="46" t="s">
        <v>900</v>
      </c>
      <c r="G98" s="46" t="s">
        <v>901</v>
      </c>
      <c r="H98" s="101">
        <v>25</v>
      </c>
      <c r="I98" s="344" t="s">
        <v>324</v>
      </c>
      <c r="J98" s="345">
        <v>42</v>
      </c>
      <c r="K98" s="416" t="s">
        <v>330</v>
      </c>
      <c r="L98" s="405">
        <v>6857.7000000000007</v>
      </c>
      <c r="M98" s="406">
        <v>8229.24</v>
      </c>
      <c r="N98" s="403">
        <v>0.33</v>
      </c>
      <c r="O98" s="374">
        <v>4594.6589999999997</v>
      </c>
      <c r="P98" s="375">
        <v>0.46899432580306816</v>
      </c>
      <c r="Q98" s="370" t="e">
        <f>INDEX(#REF!,MATCH(E98,#REF!,0),1)</f>
        <v>#REF!</v>
      </c>
      <c r="R98" s="404"/>
      <c r="S98" s="405">
        <f t="shared" si="24"/>
        <v>6857.7000000000007</v>
      </c>
      <c r="T98" s="406">
        <f t="shared" si="22"/>
        <v>8229.24</v>
      </c>
      <c r="U98" s="403">
        <v>0.33</v>
      </c>
      <c r="V98" s="374">
        <f t="shared" si="23"/>
        <v>4594.6589999999997</v>
      </c>
      <c r="W98" s="375" t="e">
        <f t="shared" si="25"/>
        <v>#REF!</v>
      </c>
      <c r="X98" s="338" t="s">
        <v>719</v>
      </c>
    </row>
    <row r="99" spans="1:25" s="337" customFormat="1" ht="31.5" x14ac:dyDescent="0.25">
      <c r="B99" s="381" t="s">
        <v>333</v>
      </c>
      <c r="C99" s="382" t="s">
        <v>263</v>
      </c>
      <c r="D99" s="341"/>
      <c r="E99" s="295">
        <v>40362</v>
      </c>
      <c r="F99" s="46" t="s">
        <v>902</v>
      </c>
      <c r="G99" s="46" t="s">
        <v>903</v>
      </c>
      <c r="H99" s="101">
        <v>25</v>
      </c>
      <c r="I99" s="344" t="s">
        <v>324</v>
      </c>
      <c r="J99" s="345">
        <v>42</v>
      </c>
      <c r="K99" s="416" t="s">
        <v>330</v>
      </c>
      <c r="L99" s="405">
        <v>6849.09</v>
      </c>
      <c r="M99" s="406">
        <v>8218.9079999999994</v>
      </c>
      <c r="N99" s="403">
        <v>0.33</v>
      </c>
      <c r="O99" s="374">
        <v>4588.8903</v>
      </c>
      <c r="P99" s="375">
        <v>0.46890427953790914</v>
      </c>
      <c r="Q99" s="370" t="e">
        <f>INDEX(#REF!,MATCH(E99,#REF!,0),1)</f>
        <v>#REF!</v>
      </c>
      <c r="R99" s="404"/>
      <c r="S99" s="405">
        <f t="shared" si="24"/>
        <v>6849.09</v>
      </c>
      <c r="T99" s="406">
        <f t="shared" si="22"/>
        <v>8218.9079999999994</v>
      </c>
      <c r="U99" s="403">
        <v>0.33</v>
      </c>
      <c r="V99" s="374">
        <f t="shared" si="23"/>
        <v>4588.8903</v>
      </c>
      <c r="W99" s="375" t="e">
        <f t="shared" si="25"/>
        <v>#REF!</v>
      </c>
      <c r="X99" s="338" t="s">
        <v>719</v>
      </c>
    </row>
    <row r="100" spans="1:25" s="337" customFormat="1" ht="31.5" x14ac:dyDescent="0.25">
      <c r="B100" s="381" t="s">
        <v>333</v>
      </c>
      <c r="C100" s="382" t="s">
        <v>263</v>
      </c>
      <c r="D100" s="341"/>
      <c r="E100" s="295">
        <v>40585</v>
      </c>
      <c r="F100" s="46" t="s">
        <v>904</v>
      </c>
      <c r="G100" s="46" t="s">
        <v>905</v>
      </c>
      <c r="H100" s="101">
        <v>25</v>
      </c>
      <c r="I100" s="344" t="s">
        <v>324</v>
      </c>
      <c r="J100" s="345">
        <v>42</v>
      </c>
      <c r="K100" s="416" t="s">
        <v>330</v>
      </c>
      <c r="L100" s="405">
        <v>6472.38</v>
      </c>
      <c r="M100" s="406">
        <v>7766.8559999999998</v>
      </c>
      <c r="N100" s="403">
        <v>0.33</v>
      </c>
      <c r="O100" s="374">
        <v>4336.4946</v>
      </c>
      <c r="P100" s="375">
        <v>0.46469666997855824</v>
      </c>
      <c r="Q100" s="370" t="e">
        <f>INDEX(#REF!,MATCH(E100,#REF!,0),1)</f>
        <v>#REF!</v>
      </c>
      <c r="R100" s="404"/>
      <c r="S100" s="405">
        <f t="shared" si="24"/>
        <v>6472.38</v>
      </c>
      <c r="T100" s="406">
        <f t="shared" si="22"/>
        <v>7766.8559999999998</v>
      </c>
      <c r="U100" s="403">
        <v>0.33</v>
      </c>
      <c r="V100" s="374">
        <f t="shared" si="23"/>
        <v>4336.4946</v>
      </c>
      <c r="W100" s="375" t="e">
        <f t="shared" si="25"/>
        <v>#REF!</v>
      </c>
      <c r="X100" s="338" t="s">
        <v>719</v>
      </c>
    </row>
    <row r="101" spans="1:25" s="337" customFormat="1" ht="31.5" x14ac:dyDescent="0.25">
      <c r="B101" s="381" t="s">
        <v>333</v>
      </c>
      <c r="C101" s="382" t="s">
        <v>263</v>
      </c>
      <c r="D101" s="341"/>
      <c r="E101" s="295">
        <v>40586</v>
      </c>
      <c r="F101" s="46" t="s">
        <v>906</v>
      </c>
      <c r="G101" s="46" t="s">
        <v>907</v>
      </c>
      <c r="H101" s="101">
        <v>25</v>
      </c>
      <c r="I101" s="344" t="s">
        <v>324</v>
      </c>
      <c r="J101" s="345">
        <v>42</v>
      </c>
      <c r="K101" s="416" t="s">
        <v>330</v>
      </c>
      <c r="L101" s="405">
        <v>6440.76</v>
      </c>
      <c r="M101" s="406">
        <v>7728.9120000000003</v>
      </c>
      <c r="N101" s="403">
        <v>0.33</v>
      </c>
      <c r="O101" s="374">
        <v>4315.3091999999997</v>
      </c>
      <c r="P101" s="375">
        <v>0.46432111979368695</v>
      </c>
      <c r="Q101" s="370" t="e">
        <f>INDEX(#REF!,MATCH(E101,#REF!,0),1)</f>
        <v>#REF!</v>
      </c>
      <c r="R101" s="404"/>
      <c r="S101" s="405">
        <f t="shared" si="24"/>
        <v>6440.76</v>
      </c>
      <c r="T101" s="406">
        <f t="shared" si="22"/>
        <v>7728.9120000000003</v>
      </c>
      <c r="U101" s="403">
        <v>0.33</v>
      </c>
      <c r="V101" s="374">
        <f t="shared" si="23"/>
        <v>4315.3091999999997</v>
      </c>
      <c r="W101" s="375" t="e">
        <f t="shared" si="25"/>
        <v>#REF!</v>
      </c>
      <c r="X101" s="338" t="s">
        <v>719</v>
      </c>
    </row>
    <row r="102" spans="1:25" s="337" customFormat="1" ht="31.5" x14ac:dyDescent="0.25">
      <c r="B102" s="381" t="s">
        <v>333</v>
      </c>
      <c r="C102" s="382" t="s">
        <v>263</v>
      </c>
      <c r="D102" s="341"/>
      <c r="E102" s="295">
        <v>40587</v>
      </c>
      <c r="F102" s="46" t="s">
        <v>908</v>
      </c>
      <c r="G102" s="46" t="s">
        <v>909</v>
      </c>
      <c r="H102" s="101">
        <v>25</v>
      </c>
      <c r="I102" s="344" t="s">
        <v>324</v>
      </c>
      <c r="J102" s="345">
        <v>42</v>
      </c>
      <c r="K102" s="416" t="s">
        <v>330</v>
      </c>
      <c r="L102" s="405">
        <v>5589.6</v>
      </c>
      <c r="M102" s="406">
        <v>6707.52</v>
      </c>
      <c r="N102" s="403">
        <v>0.33</v>
      </c>
      <c r="O102" s="374">
        <v>3745.0319999999997</v>
      </c>
      <c r="P102" s="375">
        <v>0.45261615922106929</v>
      </c>
      <c r="Q102" s="370" t="e">
        <f>INDEX(#REF!,MATCH(E102,#REF!,0),1)</f>
        <v>#REF!</v>
      </c>
      <c r="R102" s="404"/>
      <c r="S102" s="405">
        <f t="shared" si="24"/>
        <v>5589.6</v>
      </c>
      <c r="T102" s="406">
        <f t="shared" si="22"/>
        <v>6707.52</v>
      </c>
      <c r="U102" s="403">
        <v>0.33</v>
      </c>
      <c r="V102" s="374">
        <f t="shared" si="23"/>
        <v>3745.0319999999997</v>
      </c>
      <c r="W102" s="375" t="e">
        <f t="shared" si="25"/>
        <v>#REF!</v>
      </c>
      <c r="X102" s="338" t="s">
        <v>719</v>
      </c>
    </row>
    <row r="103" spans="1:25" s="337" customFormat="1" ht="20.25" x14ac:dyDescent="0.25">
      <c r="B103" s="381" t="s">
        <v>333</v>
      </c>
      <c r="C103" s="382" t="s">
        <v>263</v>
      </c>
      <c r="D103" s="341"/>
      <c r="E103" s="295">
        <v>40158</v>
      </c>
      <c r="F103" s="46" t="s">
        <v>910</v>
      </c>
      <c r="G103" s="46" t="s">
        <v>911</v>
      </c>
      <c r="H103" s="101">
        <v>5</v>
      </c>
      <c r="I103" s="344" t="s">
        <v>331</v>
      </c>
      <c r="J103" s="345">
        <v>80</v>
      </c>
      <c r="K103" s="416" t="s">
        <v>330</v>
      </c>
      <c r="L103" s="405">
        <v>3210.7799999999997</v>
      </c>
      <c r="M103" s="406">
        <v>3852.9359999999997</v>
      </c>
      <c r="N103" s="403">
        <v>0.33</v>
      </c>
      <c r="O103" s="374">
        <v>2151.2225999999996</v>
      </c>
      <c r="P103" s="375">
        <v>0.49562634754766888</v>
      </c>
      <c r="Q103" s="370" t="e">
        <f>INDEX(#REF!,MATCH(E103,#REF!,0),1)</f>
        <v>#REF!</v>
      </c>
      <c r="R103" s="404"/>
      <c r="S103" s="405">
        <f t="shared" si="24"/>
        <v>3210.7799999999997</v>
      </c>
      <c r="T103" s="406">
        <f t="shared" si="22"/>
        <v>3852.9359999999997</v>
      </c>
      <c r="U103" s="403">
        <v>0.33</v>
      </c>
      <c r="V103" s="374">
        <f t="shared" si="23"/>
        <v>2151.2225999999996</v>
      </c>
      <c r="W103" s="375" t="e">
        <f t="shared" si="25"/>
        <v>#REF!</v>
      </c>
      <c r="X103" s="338" t="s">
        <v>719</v>
      </c>
    </row>
    <row r="104" spans="1:25" ht="20.25" x14ac:dyDescent="0.25">
      <c r="B104" s="381" t="s">
        <v>333</v>
      </c>
      <c r="C104" s="382" t="s">
        <v>263</v>
      </c>
      <c r="D104" s="408" t="s">
        <v>751</v>
      </c>
      <c r="E104" s="39">
        <v>40339</v>
      </c>
      <c r="F104" s="46" t="s">
        <v>912</v>
      </c>
      <c r="G104" s="46" t="s">
        <v>913</v>
      </c>
      <c r="H104" s="101">
        <v>5</v>
      </c>
      <c r="I104" s="344" t="s">
        <v>331</v>
      </c>
      <c r="J104" s="345">
        <v>80</v>
      </c>
      <c r="K104" s="415" t="s">
        <v>330</v>
      </c>
      <c r="L104" s="405">
        <v>7348.6500000000005</v>
      </c>
      <c r="M104" s="406">
        <v>8818.380000000001</v>
      </c>
      <c r="N104" s="403">
        <v>0.33</v>
      </c>
      <c r="O104" s="374">
        <v>4923.5954999999994</v>
      </c>
      <c r="P104" s="375">
        <v>0.52128073884217319</v>
      </c>
      <c r="Q104" s="370" t="e">
        <f>INDEX(#REF!,MATCH(E104,#REF!,0),1)</f>
        <v>#REF!</v>
      </c>
      <c r="R104" s="404"/>
      <c r="S104" s="405">
        <f t="shared" si="24"/>
        <v>7348.6500000000005</v>
      </c>
      <c r="T104" s="406">
        <f t="shared" si="22"/>
        <v>8818.380000000001</v>
      </c>
      <c r="U104" s="403">
        <v>0.33</v>
      </c>
      <c r="V104" s="374">
        <f t="shared" si="23"/>
        <v>4923.5954999999994</v>
      </c>
      <c r="W104" s="375" t="e">
        <f t="shared" si="25"/>
        <v>#REF!</v>
      </c>
      <c r="X104" s="338" t="s">
        <v>719</v>
      </c>
      <c r="Y104" s="407"/>
    </row>
    <row r="105" spans="1:25" s="4" customFormat="1" ht="20.25" x14ac:dyDescent="0.25">
      <c r="A105" s="1"/>
      <c r="B105" s="381" t="s">
        <v>333</v>
      </c>
      <c r="C105" s="382" t="s">
        <v>263</v>
      </c>
      <c r="D105" s="408" t="s">
        <v>751</v>
      </c>
      <c r="E105" s="83">
        <v>40223</v>
      </c>
      <c r="F105" s="46" t="s">
        <v>914</v>
      </c>
      <c r="G105" s="46" t="s">
        <v>915</v>
      </c>
      <c r="H105" s="101">
        <v>310</v>
      </c>
      <c r="I105" s="344" t="s">
        <v>781</v>
      </c>
      <c r="J105" s="345">
        <v>12</v>
      </c>
      <c r="K105" s="416" t="s">
        <v>330</v>
      </c>
      <c r="L105" s="405">
        <v>1287.3600000000001</v>
      </c>
      <c r="M105" s="406">
        <v>1544.8320000000001</v>
      </c>
      <c r="N105" s="403">
        <v>0.33</v>
      </c>
      <c r="O105" s="374">
        <v>862.53120000000001</v>
      </c>
      <c r="P105" s="375">
        <v>0.5411876115321973</v>
      </c>
      <c r="Q105" s="370" t="e">
        <f>INDEX(#REF!,MATCH(E105,#REF!,0),1)</f>
        <v>#REF!</v>
      </c>
      <c r="R105" s="404"/>
      <c r="S105" s="405">
        <f t="shared" si="24"/>
        <v>1287.3600000000001</v>
      </c>
      <c r="T105" s="406">
        <f>S105*1.2</f>
        <v>1544.8320000000001</v>
      </c>
      <c r="U105" s="403">
        <v>0.33</v>
      </c>
      <c r="V105" s="374">
        <f>(1-U105)*S105</f>
        <v>862.53120000000001</v>
      </c>
      <c r="W105" s="375" t="e">
        <f t="shared" si="25"/>
        <v>#REF!</v>
      </c>
      <c r="X105" s="338" t="s">
        <v>719</v>
      </c>
      <c r="Y105" s="407"/>
    </row>
    <row r="106" spans="1:25" ht="31.5" x14ac:dyDescent="0.25">
      <c r="B106" s="381" t="s">
        <v>333</v>
      </c>
      <c r="C106" s="382" t="s">
        <v>263</v>
      </c>
      <c r="D106" s="408" t="s">
        <v>751</v>
      </c>
      <c r="E106" s="39">
        <v>40923</v>
      </c>
      <c r="F106" s="46" t="s">
        <v>916</v>
      </c>
      <c r="G106" s="46" t="s">
        <v>917</v>
      </c>
      <c r="H106" s="101">
        <v>1</v>
      </c>
      <c r="I106" s="344" t="s">
        <v>726</v>
      </c>
      <c r="J106" s="345">
        <v>198</v>
      </c>
      <c r="K106" s="415" t="s">
        <v>330</v>
      </c>
      <c r="L106" s="405">
        <v>2667.2400000000002</v>
      </c>
      <c r="M106" s="406">
        <v>3200.6880000000001</v>
      </c>
      <c r="N106" s="403">
        <v>0.33</v>
      </c>
      <c r="O106" s="374">
        <v>1787.0508</v>
      </c>
      <c r="P106" s="375">
        <v>0.51902878194620994</v>
      </c>
      <c r="Q106" s="370" t="e">
        <f>INDEX(#REF!,MATCH(E106,#REF!,0),1)</f>
        <v>#REF!</v>
      </c>
      <c r="R106" s="404"/>
      <c r="S106" s="405">
        <f t="shared" si="24"/>
        <v>2667.2400000000002</v>
      </c>
      <c r="T106" s="406">
        <f>S106*1.2</f>
        <v>3200.6880000000001</v>
      </c>
      <c r="U106" s="403">
        <v>0.33</v>
      </c>
      <c r="V106" s="374">
        <f>(1-U106)*S106</f>
        <v>1787.0508</v>
      </c>
      <c r="W106" s="375" t="e">
        <f t="shared" si="25"/>
        <v>#REF!</v>
      </c>
      <c r="X106" s="338" t="s">
        <v>719</v>
      </c>
      <c r="Y106" s="407"/>
    </row>
    <row r="107" spans="1:25" ht="31.5" x14ac:dyDescent="0.25">
      <c r="B107" s="381" t="s">
        <v>333</v>
      </c>
      <c r="C107" s="382" t="s">
        <v>263</v>
      </c>
      <c r="D107" s="341"/>
      <c r="E107" s="39">
        <v>40143</v>
      </c>
      <c r="F107" s="46" t="s">
        <v>918</v>
      </c>
      <c r="G107" s="46" t="s">
        <v>919</v>
      </c>
      <c r="H107" s="101">
        <v>10</v>
      </c>
      <c r="I107" s="344" t="s">
        <v>326</v>
      </c>
      <c r="J107" s="345">
        <v>75</v>
      </c>
      <c r="K107" s="415" t="s">
        <v>330</v>
      </c>
      <c r="L107" s="405">
        <v>14898.420000000002</v>
      </c>
      <c r="M107" s="406">
        <v>17878.104000000003</v>
      </c>
      <c r="N107" s="403">
        <v>0.33</v>
      </c>
      <c r="O107" s="374">
        <v>9981.9413999999997</v>
      </c>
      <c r="P107" s="375">
        <v>0.52789243984141199</v>
      </c>
      <c r="Q107" s="370" t="e">
        <f>INDEX(#REF!,MATCH(E107,#REF!,0),1)</f>
        <v>#REF!</v>
      </c>
      <c r="R107" s="404"/>
      <c r="S107" s="405">
        <f t="shared" si="24"/>
        <v>14898.420000000002</v>
      </c>
      <c r="T107" s="406">
        <f t="shared" ref="T107:T140" si="26">S107*1.2</f>
        <v>17878.104000000003</v>
      </c>
      <c r="U107" s="403">
        <v>0.33</v>
      </c>
      <c r="V107" s="374">
        <f t="shared" ref="V107:V140" si="27">(1-U107)*S107</f>
        <v>9981.9413999999997</v>
      </c>
      <c r="W107" s="375" t="e">
        <f t="shared" si="25"/>
        <v>#REF!</v>
      </c>
      <c r="X107" s="338" t="s">
        <v>719</v>
      </c>
    </row>
    <row r="108" spans="1:25" s="4" customFormat="1" ht="20.25" x14ac:dyDescent="0.25">
      <c r="A108" s="1"/>
      <c r="B108" s="381" t="s">
        <v>333</v>
      </c>
      <c r="C108" s="382" t="s">
        <v>263</v>
      </c>
      <c r="D108" s="341"/>
      <c r="E108" s="39">
        <v>40543</v>
      </c>
      <c r="F108" s="46" t="s">
        <v>635</v>
      </c>
      <c r="G108" s="46" t="s">
        <v>920</v>
      </c>
      <c r="H108" s="101">
        <v>1</v>
      </c>
      <c r="I108" s="344" t="s">
        <v>921</v>
      </c>
      <c r="J108" s="345">
        <v>25</v>
      </c>
      <c r="K108" s="416" t="s">
        <v>330</v>
      </c>
      <c r="L108" s="405">
        <v>3741.75</v>
      </c>
      <c r="M108" s="406">
        <v>4490.0999999999995</v>
      </c>
      <c r="N108" s="403">
        <v>0.33</v>
      </c>
      <c r="O108" s="374">
        <v>2506.9724999999999</v>
      </c>
      <c r="P108" s="375">
        <v>0.5411836388312995</v>
      </c>
      <c r="Q108" s="370" t="e">
        <f>INDEX(#REF!,MATCH(E108,#REF!,0),1)</f>
        <v>#REF!</v>
      </c>
      <c r="R108" s="404"/>
      <c r="S108" s="405">
        <f t="shared" si="24"/>
        <v>3741.75</v>
      </c>
      <c r="T108" s="406">
        <f t="shared" si="26"/>
        <v>4490.0999999999995</v>
      </c>
      <c r="U108" s="403">
        <v>0.33</v>
      </c>
      <c r="V108" s="374">
        <f t="shared" si="27"/>
        <v>2506.9724999999999</v>
      </c>
      <c r="W108" s="375" t="e">
        <f t="shared" si="25"/>
        <v>#REF!</v>
      </c>
      <c r="X108" s="338" t="s">
        <v>719</v>
      </c>
    </row>
    <row r="109" spans="1:25" ht="20.25" x14ac:dyDescent="0.25">
      <c r="B109" s="381" t="s">
        <v>333</v>
      </c>
      <c r="C109" s="382" t="s">
        <v>263</v>
      </c>
      <c r="D109" s="341"/>
      <c r="E109" s="39">
        <v>40335</v>
      </c>
      <c r="F109" s="46" t="s">
        <v>632</v>
      </c>
      <c r="G109" s="46" t="s">
        <v>922</v>
      </c>
      <c r="H109" s="101">
        <v>1</v>
      </c>
      <c r="I109" s="344" t="s">
        <v>921</v>
      </c>
      <c r="J109" s="345">
        <v>10</v>
      </c>
      <c r="K109" s="416" t="s">
        <v>330</v>
      </c>
      <c r="L109" s="405">
        <v>1002.6599999999999</v>
      </c>
      <c r="M109" s="406">
        <v>1203.1919999999998</v>
      </c>
      <c r="N109" s="403">
        <v>0.33</v>
      </c>
      <c r="O109" s="374">
        <v>671.78219999999988</v>
      </c>
      <c r="P109" s="375">
        <v>0.54117569652783282</v>
      </c>
      <c r="Q109" s="370" t="e">
        <f>INDEX(#REF!,MATCH(E109,#REF!,0),1)</f>
        <v>#REF!</v>
      </c>
      <c r="R109" s="404"/>
      <c r="S109" s="405">
        <f t="shared" si="24"/>
        <v>1002.6599999999999</v>
      </c>
      <c r="T109" s="406">
        <f t="shared" si="26"/>
        <v>1203.1919999999998</v>
      </c>
      <c r="U109" s="403">
        <v>0.33</v>
      </c>
      <c r="V109" s="374">
        <f t="shared" si="27"/>
        <v>671.78219999999988</v>
      </c>
      <c r="W109" s="375" t="e">
        <f t="shared" si="25"/>
        <v>#REF!</v>
      </c>
      <c r="X109" s="338" t="s">
        <v>719</v>
      </c>
    </row>
    <row r="110" spans="1:25" ht="20.25" x14ac:dyDescent="0.25">
      <c r="B110" s="381" t="s">
        <v>333</v>
      </c>
      <c r="C110" s="382" t="s">
        <v>263</v>
      </c>
      <c r="D110" s="341"/>
      <c r="E110" s="36">
        <v>40334</v>
      </c>
      <c r="F110" s="46" t="s">
        <v>631</v>
      </c>
      <c r="G110" s="46" t="s">
        <v>923</v>
      </c>
      <c r="H110" s="101">
        <v>1</v>
      </c>
      <c r="I110" s="344" t="s">
        <v>921</v>
      </c>
      <c r="J110" s="345">
        <v>10</v>
      </c>
      <c r="K110" s="416" t="s">
        <v>330</v>
      </c>
      <c r="L110" s="405">
        <v>979.68000000000006</v>
      </c>
      <c r="M110" s="406">
        <v>1175.616</v>
      </c>
      <c r="N110" s="403">
        <v>0.33</v>
      </c>
      <c r="O110" s="374">
        <v>656.38559999999995</v>
      </c>
      <c r="P110" s="375">
        <v>0.54118432823632945</v>
      </c>
      <c r="Q110" s="370" t="e">
        <f>INDEX(#REF!,MATCH(E110,#REF!,0),1)</f>
        <v>#REF!</v>
      </c>
      <c r="R110" s="404"/>
      <c r="S110" s="405">
        <f t="shared" si="24"/>
        <v>979.68000000000006</v>
      </c>
      <c r="T110" s="406">
        <f t="shared" si="26"/>
        <v>1175.616</v>
      </c>
      <c r="U110" s="403">
        <v>0.33</v>
      </c>
      <c r="V110" s="374">
        <f t="shared" si="27"/>
        <v>656.38559999999995</v>
      </c>
      <c r="W110" s="375" t="e">
        <f t="shared" si="25"/>
        <v>#REF!</v>
      </c>
      <c r="X110" s="338" t="s">
        <v>719</v>
      </c>
    </row>
    <row r="111" spans="1:25" ht="20.25" x14ac:dyDescent="0.25">
      <c r="B111" s="381" t="s">
        <v>333</v>
      </c>
      <c r="C111" s="382" t="s">
        <v>263</v>
      </c>
      <c r="D111" s="341"/>
      <c r="E111" s="39">
        <v>40336</v>
      </c>
      <c r="F111" s="46" t="s">
        <v>633</v>
      </c>
      <c r="G111" s="46" t="s">
        <v>924</v>
      </c>
      <c r="H111" s="101">
        <v>1</v>
      </c>
      <c r="I111" s="344" t="s">
        <v>921</v>
      </c>
      <c r="J111" s="345">
        <v>10</v>
      </c>
      <c r="K111" s="416" t="s">
        <v>330</v>
      </c>
      <c r="L111" s="405">
        <v>1620.8999999999999</v>
      </c>
      <c r="M111" s="406">
        <v>1945.0799999999997</v>
      </c>
      <c r="N111" s="403">
        <v>0.33</v>
      </c>
      <c r="O111" s="374">
        <v>1086.0029999999997</v>
      </c>
      <c r="P111" s="375">
        <v>0.54117990465956345</v>
      </c>
      <c r="Q111" s="370" t="e">
        <f>INDEX(#REF!,MATCH(E111,#REF!,0),1)</f>
        <v>#REF!</v>
      </c>
      <c r="R111" s="404"/>
      <c r="S111" s="405">
        <f t="shared" si="24"/>
        <v>1620.8999999999999</v>
      </c>
      <c r="T111" s="406">
        <f t="shared" si="26"/>
        <v>1945.0799999999997</v>
      </c>
      <c r="U111" s="403">
        <v>0.33</v>
      </c>
      <c r="V111" s="374">
        <f t="shared" si="27"/>
        <v>1086.0029999999997</v>
      </c>
      <c r="W111" s="375" t="e">
        <f t="shared" si="25"/>
        <v>#REF!</v>
      </c>
      <c r="X111" s="338" t="s">
        <v>719</v>
      </c>
    </row>
    <row r="112" spans="1:25" ht="20.25" x14ac:dyDescent="0.25">
      <c r="B112" s="381" t="s">
        <v>333</v>
      </c>
      <c r="C112" s="382" t="s">
        <v>263</v>
      </c>
      <c r="D112" s="341"/>
      <c r="E112" s="39">
        <v>40356</v>
      </c>
      <c r="F112" s="46" t="s">
        <v>634</v>
      </c>
      <c r="G112" s="46" t="s">
        <v>925</v>
      </c>
      <c r="H112" s="101">
        <v>1</v>
      </c>
      <c r="I112" s="344" t="s">
        <v>921</v>
      </c>
      <c r="J112" s="345">
        <v>10</v>
      </c>
      <c r="K112" s="416" t="s">
        <v>330</v>
      </c>
      <c r="L112" s="405">
        <v>927.90000000000009</v>
      </c>
      <c r="M112" s="406">
        <v>1113.48</v>
      </c>
      <c r="N112" s="403">
        <v>0.33</v>
      </c>
      <c r="O112" s="374">
        <v>621.69299999999998</v>
      </c>
      <c r="P112" s="375">
        <v>0.54117225061244056</v>
      </c>
      <c r="Q112" s="370" t="e">
        <f>INDEX(#REF!,MATCH(E112,#REF!,0),1)</f>
        <v>#REF!</v>
      </c>
      <c r="R112" s="404"/>
      <c r="S112" s="405">
        <f t="shared" si="24"/>
        <v>927.90000000000009</v>
      </c>
      <c r="T112" s="406">
        <f t="shared" si="26"/>
        <v>1113.48</v>
      </c>
      <c r="U112" s="403">
        <v>0.33</v>
      </c>
      <c r="V112" s="374">
        <f t="shared" si="27"/>
        <v>621.69299999999998</v>
      </c>
      <c r="W112" s="375" t="e">
        <f t="shared" si="25"/>
        <v>#REF!</v>
      </c>
      <c r="X112" s="338" t="s">
        <v>719</v>
      </c>
    </row>
    <row r="113" spans="2:25" ht="31.5" x14ac:dyDescent="0.25">
      <c r="B113" s="381" t="s">
        <v>333</v>
      </c>
      <c r="C113" s="382" t="s">
        <v>263</v>
      </c>
      <c r="D113" s="408" t="s">
        <v>751</v>
      </c>
      <c r="E113" s="39">
        <v>40752</v>
      </c>
      <c r="F113" s="46" t="s">
        <v>926</v>
      </c>
      <c r="G113" s="46" t="s">
        <v>927</v>
      </c>
      <c r="H113" s="101">
        <v>1</v>
      </c>
      <c r="I113" s="344" t="s">
        <v>928</v>
      </c>
      <c r="J113" s="345">
        <v>0</v>
      </c>
      <c r="K113" s="424" t="s">
        <v>330</v>
      </c>
      <c r="L113" s="405">
        <v>2436.48</v>
      </c>
      <c r="M113" s="406">
        <v>2923.7759999999998</v>
      </c>
      <c r="N113" s="403">
        <v>0.33</v>
      </c>
      <c r="O113" s="374">
        <v>1632.4415999999999</v>
      </c>
      <c r="P113" s="375">
        <v>0.5330552713187412</v>
      </c>
      <c r="Q113" s="370" t="e">
        <f>INDEX(#REF!,MATCH(E113,#REF!,0),1)</f>
        <v>#REF!</v>
      </c>
      <c r="R113" s="404"/>
      <c r="S113" s="405">
        <f t="shared" si="24"/>
        <v>2436.48</v>
      </c>
      <c r="T113" s="406">
        <f t="shared" si="26"/>
        <v>2923.7759999999998</v>
      </c>
      <c r="U113" s="403">
        <v>0.33</v>
      </c>
      <c r="V113" s="374">
        <f t="shared" si="27"/>
        <v>1632.4415999999999</v>
      </c>
      <c r="W113" s="375" t="e">
        <f t="shared" si="25"/>
        <v>#REF!</v>
      </c>
      <c r="X113" s="338" t="s">
        <v>719</v>
      </c>
      <c r="Y113" s="407"/>
    </row>
    <row r="114" spans="2:25" ht="31.5" x14ac:dyDescent="0.25">
      <c r="B114" s="381" t="s">
        <v>333</v>
      </c>
      <c r="C114" s="382" t="s">
        <v>263</v>
      </c>
      <c r="D114" s="408" t="s">
        <v>751</v>
      </c>
      <c r="E114" s="39">
        <v>40756</v>
      </c>
      <c r="F114" s="46" t="s">
        <v>929</v>
      </c>
      <c r="G114" s="46" t="s">
        <v>930</v>
      </c>
      <c r="H114" s="101">
        <v>1</v>
      </c>
      <c r="I114" s="344" t="s">
        <v>928</v>
      </c>
      <c r="J114" s="345">
        <v>0</v>
      </c>
      <c r="K114" s="424" t="s">
        <v>330</v>
      </c>
      <c r="L114" s="405">
        <v>2436.48</v>
      </c>
      <c r="M114" s="406">
        <v>2923.7759999999998</v>
      </c>
      <c r="N114" s="403">
        <v>0.33</v>
      </c>
      <c r="O114" s="374">
        <v>1632.4415999999999</v>
      </c>
      <c r="P114" s="375">
        <v>0.5330552713187412</v>
      </c>
      <c r="Q114" s="370" t="e">
        <f>INDEX(#REF!,MATCH(E114,#REF!,0),1)</f>
        <v>#REF!</v>
      </c>
      <c r="R114" s="404"/>
      <c r="S114" s="405">
        <f t="shared" si="24"/>
        <v>2436.48</v>
      </c>
      <c r="T114" s="406">
        <f t="shared" si="26"/>
        <v>2923.7759999999998</v>
      </c>
      <c r="U114" s="403">
        <v>0.33</v>
      </c>
      <c r="V114" s="374">
        <f t="shared" si="27"/>
        <v>1632.4415999999999</v>
      </c>
      <c r="W114" s="375" t="e">
        <f t="shared" si="25"/>
        <v>#REF!</v>
      </c>
      <c r="X114" s="338" t="s">
        <v>719</v>
      </c>
      <c r="Y114" s="407"/>
    </row>
    <row r="115" spans="2:25" ht="31.5" x14ac:dyDescent="0.25">
      <c r="B115" s="381" t="s">
        <v>333</v>
      </c>
      <c r="C115" s="382" t="s">
        <v>263</v>
      </c>
      <c r="D115" s="408" t="s">
        <v>751</v>
      </c>
      <c r="E115" s="39">
        <v>40751</v>
      </c>
      <c r="F115" s="46" t="s">
        <v>931</v>
      </c>
      <c r="G115" s="46" t="s">
        <v>932</v>
      </c>
      <c r="H115" s="101">
        <v>1</v>
      </c>
      <c r="I115" s="344" t="s">
        <v>928</v>
      </c>
      <c r="J115" s="345">
        <v>0</v>
      </c>
      <c r="K115" s="424" t="s">
        <v>330</v>
      </c>
      <c r="L115" s="405">
        <v>2436.48</v>
      </c>
      <c r="M115" s="406">
        <v>2923.7759999999998</v>
      </c>
      <c r="N115" s="403">
        <v>0.33</v>
      </c>
      <c r="O115" s="374">
        <v>1632.4415999999999</v>
      </c>
      <c r="P115" s="375">
        <v>0.5330552713187412</v>
      </c>
      <c r="Q115" s="370" t="e">
        <f>INDEX(#REF!,MATCH(E115,#REF!,0),1)</f>
        <v>#REF!</v>
      </c>
      <c r="R115" s="404"/>
      <c r="S115" s="405">
        <f t="shared" si="24"/>
        <v>2436.48</v>
      </c>
      <c r="T115" s="406">
        <f t="shared" si="26"/>
        <v>2923.7759999999998</v>
      </c>
      <c r="U115" s="403">
        <v>0.33</v>
      </c>
      <c r="V115" s="374">
        <f t="shared" si="27"/>
        <v>1632.4415999999999</v>
      </c>
      <c r="W115" s="375" t="e">
        <f t="shared" si="25"/>
        <v>#REF!</v>
      </c>
      <c r="X115" s="338" t="s">
        <v>719</v>
      </c>
      <c r="Y115" s="407"/>
    </row>
    <row r="116" spans="2:25" ht="31.5" x14ac:dyDescent="0.25">
      <c r="B116" s="381" t="s">
        <v>333</v>
      </c>
      <c r="C116" s="382" t="s">
        <v>263</v>
      </c>
      <c r="D116" s="408" t="s">
        <v>751</v>
      </c>
      <c r="E116" s="39">
        <v>40757</v>
      </c>
      <c r="F116" s="46" t="s">
        <v>933</v>
      </c>
      <c r="G116" s="46" t="s">
        <v>934</v>
      </c>
      <c r="H116" s="101">
        <v>1</v>
      </c>
      <c r="I116" s="344" t="s">
        <v>928</v>
      </c>
      <c r="J116" s="345">
        <v>0</v>
      </c>
      <c r="K116" s="424" t="s">
        <v>330</v>
      </c>
      <c r="L116" s="405">
        <v>2436.48</v>
      </c>
      <c r="M116" s="406">
        <v>2923.7759999999998</v>
      </c>
      <c r="N116" s="403">
        <v>0.33</v>
      </c>
      <c r="O116" s="374">
        <v>1632.4415999999999</v>
      </c>
      <c r="P116" s="375">
        <v>0.5330552713187412</v>
      </c>
      <c r="Q116" s="370" t="e">
        <f>INDEX(#REF!,MATCH(E116,#REF!,0),1)</f>
        <v>#REF!</v>
      </c>
      <c r="R116" s="404"/>
      <c r="S116" s="405">
        <f t="shared" si="24"/>
        <v>2436.48</v>
      </c>
      <c r="T116" s="406">
        <f t="shared" si="26"/>
        <v>2923.7759999999998</v>
      </c>
      <c r="U116" s="403">
        <v>0.33</v>
      </c>
      <c r="V116" s="374">
        <f t="shared" si="27"/>
        <v>1632.4415999999999</v>
      </c>
      <c r="W116" s="375" t="e">
        <f t="shared" si="25"/>
        <v>#REF!</v>
      </c>
      <c r="X116" s="338" t="s">
        <v>719</v>
      </c>
      <c r="Y116" s="407"/>
    </row>
    <row r="117" spans="2:25" ht="31.5" x14ac:dyDescent="0.25">
      <c r="B117" s="381" t="s">
        <v>333</v>
      </c>
      <c r="C117" s="382" t="s">
        <v>263</v>
      </c>
      <c r="D117" s="408" t="s">
        <v>751</v>
      </c>
      <c r="E117" s="39">
        <v>40746</v>
      </c>
      <c r="F117" s="46" t="s">
        <v>935</v>
      </c>
      <c r="G117" s="46" t="s">
        <v>936</v>
      </c>
      <c r="H117" s="101">
        <v>1</v>
      </c>
      <c r="I117" s="344" t="s">
        <v>928</v>
      </c>
      <c r="J117" s="345">
        <v>0</v>
      </c>
      <c r="K117" s="424" t="s">
        <v>330</v>
      </c>
      <c r="L117" s="405">
        <v>2436.48</v>
      </c>
      <c r="M117" s="406">
        <v>2923.7759999999998</v>
      </c>
      <c r="N117" s="403">
        <v>0.33</v>
      </c>
      <c r="O117" s="374">
        <v>1632.4415999999999</v>
      </c>
      <c r="P117" s="375">
        <v>0.5330552713187412</v>
      </c>
      <c r="Q117" s="370" t="e">
        <f>INDEX(#REF!,MATCH(E117,#REF!,0),1)</f>
        <v>#REF!</v>
      </c>
      <c r="R117" s="404"/>
      <c r="S117" s="405">
        <f t="shared" si="24"/>
        <v>2436.48</v>
      </c>
      <c r="T117" s="406">
        <f t="shared" si="26"/>
        <v>2923.7759999999998</v>
      </c>
      <c r="U117" s="403">
        <v>0.33</v>
      </c>
      <c r="V117" s="374">
        <f t="shared" si="27"/>
        <v>1632.4415999999999</v>
      </c>
      <c r="W117" s="375" t="e">
        <f t="shared" si="25"/>
        <v>#REF!</v>
      </c>
      <c r="X117" s="338" t="s">
        <v>719</v>
      </c>
      <c r="Y117" s="407"/>
    </row>
    <row r="118" spans="2:25" ht="31.5" x14ac:dyDescent="0.25">
      <c r="B118" s="381" t="s">
        <v>333</v>
      </c>
      <c r="C118" s="382" t="s">
        <v>263</v>
      </c>
      <c r="D118" s="408" t="s">
        <v>751</v>
      </c>
      <c r="E118" s="39">
        <v>40742</v>
      </c>
      <c r="F118" s="46" t="s">
        <v>937</v>
      </c>
      <c r="G118" s="46" t="s">
        <v>938</v>
      </c>
      <c r="H118" s="101">
        <v>1</v>
      </c>
      <c r="I118" s="344" t="s">
        <v>928</v>
      </c>
      <c r="J118" s="345">
        <v>0</v>
      </c>
      <c r="K118" s="424" t="s">
        <v>330</v>
      </c>
      <c r="L118" s="405">
        <v>2436.48</v>
      </c>
      <c r="M118" s="406">
        <v>2923.7759999999998</v>
      </c>
      <c r="N118" s="403">
        <v>0.33</v>
      </c>
      <c r="O118" s="374">
        <v>1632.4415999999999</v>
      </c>
      <c r="P118" s="375">
        <v>0.5330552713187412</v>
      </c>
      <c r="Q118" s="370" t="e">
        <f>INDEX(#REF!,MATCH(E118,#REF!,0),1)</f>
        <v>#REF!</v>
      </c>
      <c r="R118" s="404"/>
      <c r="S118" s="405">
        <f t="shared" si="24"/>
        <v>2436.48</v>
      </c>
      <c r="T118" s="406">
        <f t="shared" si="26"/>
        <v>2923.7759999999998</v>
      </c>
      <c r="U118" s="403">
        <v>0.33</v>
      </c>
      <c r="V118" s="374">
        <f t="shared" si="27"/>
        <v>1632.4415999999999</v>
      </c>
      <c r="W118" s="375" t="e">
        <f t="shared" si="25"/>
        <v>#REF!</v>
      </c>
      <c r="X118" s="338" t="s">
        <v>719</v>
      </c>
      <c r="Y118" s="407"/>
    </row>
    <row r="119" spans="2:25" ht="31.5" x14ac:dyDescent="0.25">
      <c r="B119" s="381" t="s">
        <v>333</v>
      </c>
      <c r="C119" s="382" t="s">
        <v>263</v>
      </c>
      <c r="D119" s="408" t="s">
        <v>751</v>
      </c>
      <c r="E119" s="39">
        <v>40741</v>
      </c>
      <c r="F119" s="46" t="s">
        <v>939</v>
      </c>
      <c r="G119" s="46" t="s">
        <v>940</v>
      </c>
      <c r="H119" s="101">
        <v>1</v>
      </c>
      <c r="I119" s="344" t="s">
        <v>928</v>
      </c>
      <c r="J119" s="345">
        <v>0</v>
      </c>
      <c r="K119" s="424" t="s">
        <v>330</v>
      </c>
      <c r="L119" s="405">
        <v>2436.48</v>
      </c>
      <c r="M119" s="406">
        <v>2923.7759999999998</v>
      </c>
      <c r="N119" s="403">
        <v>0.33</v>
      </c>
      <c r="O119" s="374">
        <v>1632.4415999999999</v>
      </c>
      <c r="P119" s="375">
        <v>0.5330552713187412</v>
      </c>
      <c r="Q119" s="370" t="e">
        <f>INDEX(#REF!,MATCH(E119,#REF!,0),1)</f>
        <v>#REF!</v>
      </c>
      <c r="R119" s="404"/>
      <c r="S119" s="405">
        <f t="shared" si="24"/>
        <v>2436.48</v>
      </c>
      <c r="T119" s="406">
        <f t="shared" si="26"/>
        <v>2923.7759999999998</v>
      </c>
      <c r="U119" s="403">
        <v>0.33</v>
      </c>
      <c r="V119" s="374">
        <f t="shared" si="27"/>
        <v>1632.4415999999999</v>
      </c>
      <c r="W119" s="375" t="e">
        <f t="shared" si="25"/>
        <v>#REF!</v>
      </c>
      <c r="X119" s="338" t="s">
        <v>719</v>
      </c>
      <c r="Y119" s="407"/>
    </row>
    <row r="120" spans="2:25" ht="31.5" x14ac:dyDescent="0.25">
      <c r="B120" s="381" t="s">
        <v>333</v>
      </c>
      <c r="C120" s="382" t="s">
        <v>263</v>
      </c>
      <c r="D120" s="408" t="s">
        <v>751</v>
      </c>
      <c r="E120" s="39">
        <v>40221</v>
      </c>
      <c r="F120" s="46" t="s">
        <v>941</v>
      </c>
      <c r="G120" s="46" t="s">
        <v>942</v>
      </c>
      <c r="H120" s="101">
        <v>1</v>
      </c>
      <c r="I120" s="344" t="s">
        <v>928</v>
      </c>
      <c r="J120" s="345">
        <v>0</v>
      </c>
      <c r="K120" s="424" t="s">
        <v>330</v>
      </c>
      <c r="L120" s="405">
        <v>2436.48</v>
      </c>
      <c r="M120" s="406">
        <v>2923.7759999999998</v>
      </c>
      <c r="N120" s="403">
        <v>0.33</v>
      </c>
      <c r="O120" s="374">
        <v>1632.4415999999999</v>
      </c>
      <c r="P120" s="375">
        <v>0.5330552713187412</v>
      </c>
      <c r="Q120" s="370" t="e">
        <f>INDEX(#REF!,MATCH(E120,#REF!,0),1)</f>
        <v>#REF!</v>
      </c>
      <c r="R120" s="404"/>
      <c r="S120" s="405">
        <f t="shared" si="24"/>
        <v>2436.48</v>
      </c>
      <c r="T120" s="406">
        <f t="shared" si="26"/>
        <v>2923.7759999999998</v>
      </c>
      <c r="U120" s="403">
        <v>0.33</v>
      </c>
      <c r="V120" s="374">
        <f t="shared" si="27"/>
        <v>1632.4415999999999</v>
      </c>
      <c r="W120" s="375" t="e">
        <f t="shared" si="25"/>
        <v>#REF!</v>
      </c>
      <c r="X120" s="338" t="s">
        <v>719</v>
      </c>
      <c r="Y120" s="407"/>
    </row>
    <row r="121" spans="2:25" ht="31.5" x14ac:dyDescent="0.25">
      <c r="B121" s="381" t="s">
        <v>333</v>
      </c>
      <c r="C121" s="382" t="s">
        <v>263</v>
      </c>
      <c r="D121" s="408" t="s">
        <v>751</v>
      </c>
      <c r="E121" s="39">
        <v>40743</v>
      </c>
      <c r="F121" s="46" t="s">
        <v>943</v>
      </c>
      <c r="G121" s="46" t="s">
        <v>944</v>
      </c>
      <c r="H121" s="101">
        <v>1</v>
      </c>
      <c r="I121" s="344" t="s">
        <v>928</v>
      </c>
      <c r="J121" s="345">
        <v>0</v>
      </c>
      <c r="K121" s="424" t="s">
        <v>330</v>
      </c>
      <c r="L121" s="405">
        <v>2436.48</v>
      </c>
      <c r="M121" s="406">
        <v>2923.7759999999998</v>
      </c>
      <c r="N121" s="403">
        <v>0.33</v>
      </c>
      <c r="O121" s="374">
        <v>1632.4415999999999</v>
      </c>
      <c r="P121" s="375">
        <v>0.5330552713187412</v>
      </c>
      <c r="Q121" s="370" t="e">
        <f>INDEX(#REF!,MATCH(E121,#REF!,0),1)</f>
        <v>#REF!</v>
      </c>
      <c r="R121" s="404"/>
      <c r="S121" s="405">
        <f t="shared" si="24"/>
        <v>2436.48</v>
      </c>
      <c r="T121" s="406">
        <f t="shared" si="26"/>
        <v>2923.7759999999998</v>
      </c>
      <c r="U121" s="403">
        <v>0.33</v>
      </c>
      <c r="V121" s="374">
        <f t="shared" si="27"/>
        <v>1632.4415999999999</v>
      </c>
      <c r="W121" s="375" t="e">
        <f t="shared" si="25"/>
        <v>#REF!</v>
      </c>
      <c r="X121" s="338" t="s">
        <v>719</v>
      </c>
      <c r="Y121" s="407"/>
    </row>
    <row r="122" spans="2:25" ht="31.5" x14ac:dyDescent="0.25">
      <c r="B122" s="381" t="s">
        <v>333</v>
      </c>
      <c r="C122" s="382" t="s">
        <v>263</v>
      </c>
      <c r="D122" s="408" t="s">
        <v>751</v>
      </c>
      <c r="E122" s="39">
        <v>40750</v>
      </c>
      <c r="F122" s="46" t="s">
        <v>945</v>
      </c>
      <c r="G122" s="46" t="s">
        <v>946</v>
      </c>
      <c r="H122" s="101">
        <v>1</v>
      </c>
      <c r="I122" s="344" t="s">
        <v>928</v>
      </c>
      <c r="J122" s="345">
        <v>0</v>
      </c>
      <c r="K122" s="424" t="s">
        <v>330</v>
      </c>
      <c r="L122" s="405">
        <v>2436.48</v>
      </c>
      <c r="M122" s="406">
        <v>2923.7759999999998</v>
      </c>
      <c r="N122" s="403">
        <v>0.33</v>
      </c>
      <c r="O122" s="374">
        <v>1632.4415999999999</v>
      </c>
      <c r="P122" s="375">
        <v>0.5330552713187412</v>
      </c>
      <c r="Q122" s="370" t="e">
        <f>INDEX(#REF!,MATCH(E122,#REF!,0),1)</f>
        <v>#REF!</v>
      </c>
      <c r="R122" s="404"/>
      <c r="S122" s="405">
        <f t="shared" si="24"/>
        <v>2436.48</v>
      </c>
      <c r="T122" s="406">
        <f t="shared" si="26"/>
        <v>2923.7759999999998</v>
      </c>
      <c r="U122" s="403">
        <v>0.33</v>
      </c>
      <c r="V122" s="374">
        <f t="shared" si="27"/>
        <v>1632.4415999999999</v>
      </c>
      <c r="W122" s="375" t="e">
        <f t="shared" si="25"/>
        <v>#REF!</v>
      </c>
      <c r="X122" s="338" t="s">
        <v>719</v>
      </c>
      <c r="Y122" s="407"/>
    </row>
    <row r="123" spans="2:25" ht="31.5" x14ac:dyDescent="0.25">
      <c r="B123" s="381" t="s">
        <v>333</v>
      </c>
      <c r="C123" s="382" t="s">
        <v>263</v>
      </c>
      <c r="D123" s="408" t="s">
        <v>751</v>
      </c>
      <c r="E123" s="39">
        <v>40749</v>
      </c>
      <c r="F123" s="46" t="s">
        <v>947</v>
      </c>
      <c r="G123" s="46" t="s">
        <v>948</v>
      </c>
      <c r="H123" s="101">
        <v>1</v>
      </c>
      <c r="I123" s="344" t="s">
        <v>928</v>
      </c>
      <c r="J123" s="345">
        <v>0</v>
      </c>
      <c r="K123" s="424" t="s">
        <v>330</v>
      </c>
      <c r="L123" s="405">
        <v>2436.48</v>
      </c>
      <c r="M123" s="406">
        <v>2923.7759999999998</v>
      </c>
      <c r="N123" s="403">
        <v>0.33</v>
      </c>
      <c r="O123" s="374">
        <v>1632.4415999999999</v>
      </c>
      <c r="P123" s="375">
        <v>0.5330552713187412</v>
      </c>
      <c r="Q123" s="370" t="e">
        <f>INDEX(#REF!,MATCH(E123,#REF!,0),1)</f>
        <v>#REF!</v>
      </c>
      <c r="R123" s="404"/>
      <c r="S123" s="405">
        <f t="shared" si="24"/>
        <v>2436.48</v>
      </c>
      <c r="T123" s="406">
        <f t="shared" si="26"/>
        <v>2923.7759999999998</v>
      </c>
      <c r="U123" s="403">
        <v>0.33</v>
      </c>
      <c r="V123" s="374">
        <f t="shared" si="27"/>
        <v>1632.4415999999999</v>
      </c>
      <c r="W123" s="375" t="e">
        <f t="shared" si="25"/>
        <v>#REF!</v>
      </c>
      <c r="X123" s="338" t="s">
        <v>719</v>
      </c>
      <c r="Y123" s="407"/>
    </row>
    <row r="124" spans="2:25" ht="31.5" x14ac:dyDescent="0.25">
      <c r="B124" s="381" t="s">
        <v>333</v>
      </c>
      <c r="C124" s="382" t="s">
        <v>263</v>
      </c>
      <c r="D124" s="408" t="s">
        <v>751</v>
      </c>
      <c r="E124" s="39">
        <v>40740</v>
      </c>
      <c r="F124" s="46" t="s">
        <v>949</v>
      </c>
      <c r="G124" s="46" t="s">
        <v>950</v>
      </c>
      <c r="H124" s="101">
        <v>1</v>
      </c>
      <c r="I124" s="344" t="s">
        <v>928</v>
      </c>
      <c r="J124" s="345">
        <v>0</v>
      </c>
      <c r="K124" s="424" t="s">
        <v>330</v>
      </c>
      <c r="L124" s="405">
        <v>2436.48</v>
      </c>
      <c r="M124" s="406">
        <v>2923.7759999999998</v>
      </c>
      <c r="N124" s="403">
        <v>0.33</v>
      </c>
      <c r="O124" s="374">
        <v>1632.4415999999999</v>
      </c>
      <c r="P124" s="375">
        <v>0.5330552713187412</v>
      </c>
      <c r="Q124" s="370" t="e">
        <f>INDEX(#REF!,MATCH(E124,#REF!,0),1)</f>
        <v>#REF!</v>
      </c>
      <c r="R124" s="404"/>
      <c r="S124" s="405">
        <f t="shared" si="24"/>
        <v>2436.48</v>
      </c>
      <c r="T124" s="406">
        <f t="shared" si="26"/>
        <v>2923.7759999999998</v>
      </c>
      <c r="U124" s="403">
        <v>0.33</v>
      </c>
      <c r="V124" s="374">
        <f t="shared" si="27"/>
        <v>1632.4415999999999</v>
      </c>
      <c r="W124" s="375" t="e">
        <f t="shared" si="25"/>
        <v>#REF!</v>
      </c>
      <c r="X124" s="338" t="s">
        <v>719</v>
      </c>
      <c r="Y124" s="407"/>
    </row>
    <row r="125" spans="2:25" ht="31.5" x14ac:dyDescent="0.25">
      <c r="B125" s="381" t="s">
        <v>333</v>
      </c>
      <c r="C125" s="382" t="s">
        <v>263</v>
      </c>
      <c r="D125" s="408" t="s">
        <v>751</v>
      </c>
      <c r="E125" s="39">
        <v>40748</v>
      </c>
      <c r="F125" s="46" t="s">
        <v>951</v>
      </c>
      <c r="G125" s="46" t="s">
        <v>952</v>
      </c>
      <c r="H125" s="101">
        <v>1</v>
      </c>
      <c r="I125" s="344" t="s">
        <v>928</v>
      </c>
      <c r="J125" s="345">
        <v>0</v>
      </c>
      <c r="K125" s="424" t="s">
        <v>330</v>
      </c>
      <c r="L125" s="405">
        <v>2436.48</v>
      </c>
      <c r="M125" s="406">
        <v>2923.7759999999998</v>
      </c>
      <c r="N125" s="403">
        <v>0.33</v>
      </c>
      <c r="O125" s="374">
        <v>1632.4415999999999</v>
      </c>
      <c r="P125" s="375">
        <v>0.5330552713187412</v>
      </c>
      <c r="Q125" s="370" t="e">
        <f>INDEX(#REF!,MATCH(E125,#REF!,0),1)</f>
        <v>#REF!</v>
      </c>
      <c r="R125" s="404"/>
      <c r="S125" s="405">
        <f t="shared" si="24"/>
        <v>2436.48</v>
      </c>
      <c r="T125" s="406">
        <f t="shared" si="26"/>
        <v>2923.7759999999998</v>
      </c>
      <c r="U125" s="403">
        <v>0.33</v>
      </c>
      <c r="V125" s="374">
        <f t="shared" si="27"/>
        <v>1632.4415999999999</v>
      </c>
      <c r="W125" s="375" t="e">
        <f t="shared" si="25"/>
        <v>#REF!</v>
      </c>
      <c r="X125" s="338" t="s">
        <v>719</v>
      </c>
      <c r="Y125" s="407"/>
    </row>
    <row r="126" spans="2:25" ht="31.5" x14ac:dyDescent="0.25">
      <c r="B126" s="381" t="s">
        <v>333</v>
      </c>
      <c r="C126" s="382" t="s">
        <v>263</v>
      </c>
      <c r="D126" s="408" t="s">
        <v>751</v>
      </c>
      <c r="E126" s="39">
        <v>41112</v>
      </c>
      <c r="F126" s="46" t="s">
        <v>953</v>
      </c>
      <c r="G126" s="46" t="s">
        <v>954</v>
      </c>
      <c r="H126" s="101">
        <v>0.3</v>
      </c>
      <c r="I126" s="344" t="s">
        <v>324</v>
      </c>
      <c r="J126" s="345">
        <v>0</v>
      </c>
      <c r="K126" s="424" t="s">
        <v>330</v>
      </c>
      <c r="L126" s="405">
        <v>998.67</v>
      </c>
      <c r="M126" s="406">
        <v>1198.404</v>
      </c>
      <c r="N126" s="403">
        <v>0.33</v>
      </c>
      <c r="O126" s="374">
        <v>669.10889999999995</v>
      </c>
      <c r="P126" s="375">
        <v>0.53523260563415009</v>
      </c>
      <c r="Q126" s="370" t="e">
        <f>INDEX(#REF!,MATCH(E126,#REF!,0),1)</f>
        <v>#REF!</v>
      </c>
      <c r="R126" s="404"/>
      <c r="S126" s="405">
        <f t="shared" si="24"/>
        <v>998.67</v>
      </c>
      <c r="T126" s="406">
        <f t="shared" si="26"/>
        <v>1198.404</v>
      </c>
      <c r="U126" s="403">
        <v>0.33</v>
      </c>
      <c r="V126" s="374">
        <f t="shared" si="27"/>
        <v>669.10889999999995</v>
      </c>
      <c r="W126" s="375" t="e">
        <f t="shared" si="25"/>
        <v>#REF!</v>
      </c>
      <c r="X126" s="338" t="s">
        <v>719</v>
      </c>
      <c r="Y126" s="407"/>
    </row>
    <row r="127" spans="2:25" ht="31.5" x14ac:dyDescent="0.25">
      <c r="B127" s="381" t="s">
        <v>333</v>
      </c>
      <c r="C127" s="382" t="s">
        <v>263</v>
      </c>
      <c r="D127" s="408" t="s">
        <v>751</v>
      </c>
      <c r="E127" s="39">
        <v>41113</v>
      </c>
      <c r="F127" s="46" t="s">
        <v>955</v>
      </c>
      <c r="G127" s="46" t="s">
        <v>956</v>
      </c>
      <c r="H127" s="101">
        <v>0.3</v>
      </c>
      <c r="I127" s="344" t="s">
        <v>324</v>
      </c>
      <c r="J127" s="345">
        <v>0</v>
      </c>
      <c r="K127" s="424" t="s">
        <v>330</v>
      </c>
      <c r="L127" s="405">
        <v>1033.17</v>
      </c>
      <c r="M127" s="406">
        <v>1239.8040000000001</v>
      </c>
      <c r="N127" s="403">
        <v>0.33</v>
      </c>
      <c r="O127" s="374">
        <v>692.22389999999996</v>
      </c>
      <c r="P127" s="375">
        <v>0.53543932822891549</v>
      </c>
      <c r="Q127" s="370" t="e">
        <f>INDEX(#REF!,MATCH(E127,#REF!,0),1)</f>
        <v>#REF!</v>
      </c>
      <c r="R127" s="404"/>
      <c r="S127" s="405">
        <f t="shared" si="24"/>
        <v>1033.17</v>
      </c>
      <c r="T127" s="406">
        <f t="shared" si="26"/>
        <v>1239.8040000000001</v>
      </c>
      <c r="U127" s="403">
        <v>0.33</v>
      </c>
      <c r="V127" s="374">
        <f t="shared" si="27"/>
        <v>692.22389999999996</v>
      </c>
      <c r="W127" s="375" t="e">
        <f t="shared" si="25"/>
        <v>#REF!</v>
      </c>
      <c r="X127" s="338" t="s">
        <v>719</v>
      </c>
      <c r="Y127" s="407"/>
    </row>
    <row r="128" spans="2:25" ht="31.5" x14ac:dyDescent="0.25">
      <c r="B128" s="381" t="s">
        <v>333</v>
      </c>
      <c r="C128" s="382" t="s">
        <v>263</v>
      </c>
      <c r="D128" s="408" t="s">
        <v>751</v>
      </c>
      <c r="E128" s="39">
        <v>41114</v>
      </c>
      <c r="F128" s="46" t="s">
        <v>957</v>
      </c>
      <c r="G128" s="46" t="s">
        <v>958</v>
      </c>
      <c r="H128" s="101">
        <v>0.3</v>
      </c>
      <c r="I128" s="344" t="s">
        <v>324</v>
      </c>
      <c r="J128" s="345">
        <v>0</v>
      </c>
      <c r="K128" s="424" t="s">
        <v>330</v>
      </c>
      <c r="L128" s="405">
        <v>1176.93</v>
      </c>
      <c r="M128" s="406">
        <v>1412.316</v>
      </c>
      <c r="N128" s="403">
        <v>0.33</v>
      </c>
      <c r="O128" s="374">
        <v>788.54309999999998</v>
      </c>
      <c r="P128" s="375">
        <v>0.53613188676687429</v>
      </c>
      <c r="Q128" s="370" t="e">
        <f>INDEX(#REF!,MATCH(E128,#REF!,0),1)</f>
        <v>#REF!</v>
      </c>
      <c r="R128" s="404"/>
      <c r="S128" s="405">
        <f t="shared" ref="S128:S140" si="28">L128*R128+L128</f>
        <v>1176.93</v>
      </c>
      <c r="T128" s="406">
        <f t="shared" si="26"/>
        <v>1412.316</v>
      </c>
      <c r="U128" s="403">
        <v>0.33</v>
      </c>
      <c r="V128" s="374">
        <f t="shared" si="27"/>
        <v>788.54309999999998</v>
      </c>
      <c r="W128" s="375" t="e">
        <f t="shared" ref="W128:W140" si="29">(V128-Q128)/V128</f>
        <v>#REF!</v>
      </c>
      <c r="X128" s="338" t="s">
        <v>719</v>
      </c>
      <c r="Y128" s="407"/>
    </row>
    <row r="129" spans="2:25" ht="31.5" x14ac:dyDescent="0.25">
      <c r="B129" s="381" t="s">
        <v>333</v>
      </c>
      <c r="C129" s="382" t="s">
        <v>263</v>
      </c>
      <c r="D129" s="408" t="s">
        <v>751</v>
      </c>
      <c r="E129" s="39">
        <v>41115</v>
      </c>
      <c r="F129" s="46" t="s">
        <v>959</v>
      </c>
      <c r="G129" s="46" t="s">
        <v>960</v>
      </c>
      <c r="H129" s="101">
        <v>0.3</v>
      </c>
      <c r="I129" s="344" t="s">
        <v>324</v>
      </c>
      <c r="J129" s="345">
        <v>0</v>
      </c>
      <c r="K129" s="424" t="s">
        <v>330</v>
      </c>
      <c r="L129" s="405">
        <v>1076.31</v>
      </c>
      <c r="M129" s="406">
        <v>1291.5719999999999</v>
      </c>
      <c r="N129" s="403">
        <v>0.33</v>
      </c>
      <c r="O129" s="374">
        <v>721.12769999999989</v>
      </c>
      <c r="P129" s="375">
        <v>0.53567169864643938</v>
      </c>
      <c r="Q129" s="370" t="e">
        <f>INDEX(#REF!,MATCH(E129,#REF!,0),1)</f>
        <v>#REF!</v>
      </c>
      <c r="R129" s="404"/>
      <c r="S129" s="405">
        <f t="shared" si="28"/>
        <v>1076.31</v>
      </c>
      <c r="T129" s="406">
        <f t="shared" si="26"/>
        <v>1291.5719999999999</v>
      </c>
      <c r="U129" s="403">
        <v>0.33</v>
      </c>
      <c r="V129" s="374">
        <f t="shared" si="27"/>
        <v>721.12769999999989</v>
      </c>
      <c r="W129" s="375" t="e">
        <f t="shared" si="29"/>
        <v>#REF!</v>
      </c>
      <c r="X129" s="338" t="s">
        <v>719</v>
      </c>
      <c r="Y129" s="407"/>
    </row>
    <row r="130" spans="2:25" ht="31.5" x14ac:dyDescent="0.25">
      <c r="B130" s="381" t="s">
        <v>333</v>
      </c>
      <c r="C130" s="382" t="s">
        <v>263</v>
      </c>
      <c r="D130" s="408" t="s">
        <v>751</v>
      </c>
      <c r="E130" s="39">
        <v>41116</v>
      </c>
      <c r="F130" s="46" t="s">
        <v>961</v>
      </c>
      <c r="G130" s="46" t="s">
        <v>962</v>
      </c>
      <c r="H130" s="101">
        <v>0.3</v>
      </c>
      <c r="I130" s="344" t="s">
        <v>324</v>
      </c>
      <c r="J130" s="345">
        <v>0</v>
      </c>
      <c r="K130" s="424" t="s">
        <v>330</v>
      </c>
      <c r="L130" s="405">
        <v>1332.21</v>
      </c>
      <c r="M130" s="406">
        <v>1598.652</v>
      </c>
      <c r="N130" s="403">
        <v>0.33</v>
      </c>
      <c r="O130" s="374">
        <v>892.58069999999998</v>
      </c>
      <c r="P130" s="375">
        <v>0.53672536275991622</v>
      </c>
      <c r="Q130" s="370" t="e">
        <f>INDEX(#REF!,MATCH(E130,#REF!,0),1)</f>
        <v>#REF!</v>
      </c>
      <c r="R130" s="404"/>
      <c r="S130" s="405">
        <f t="shared" si="28"/>
        <v>1332.21</v>
      </c>
      <c r="T130" s="406">
        <f t="shared" si="26"/>
        <v>1598.652</v>
      </c>
      <c r="U130" s="403">
        <v>0.33</v>
      </c>
      <c r="V130" s="374">
        <f t="shared" si="27"/>
        <v>892.58069999999998</v>
      </c>
      <c r="W130" s="375" t="e">
        <f t="shared" si="29"/>
        <v>#REF!</v>
      </c>
      <c r="X130" s="338" t="s">
        <v>719</v>
      </c>
      <c r="Y130" s="407"/>
    </row>
    <row r="131" spans="2:25" ht="31.5" x14ac:dyDescent="0.25">
      <c r="B131" s="381" t="s">
        <v>333</v>
      </c>
      <c r="C131" s="382" t="s">
        <v>263</v>
      </c>
      <c r="D131" s="408" t="s">
        <v>751</v>
      </c>
      <c r="E131" s="39">
        <v>41117</v>
      </c>
      <c r="F131" s="46" t="s">
        <v>963</v>
      </c>
      <c r="G131" s="46" t="s">
        <v>964</v>
      </c>
      <c r="H131" s="101">
        <v>0.3</v>
      </c>
      <c r="I131" s="344" t="s">
        <v>324</v>
      </c>
      <c r="J131" s="345">
        <v>0</v>
      </c>
      <c r="K131" s="424" t="s">
        <v>330</v>
      </c>
      <c r="L131" s="405">
        <v>1527.75</v>
      </c>
      <c r="M131" s="406">
        <v>1833.3</v>
      </c>
      <c r="N131" s="403">
        <v>0.33</v>
      </c>
      <c r="O131" s="374">
        <v>1023.5924999999999</v>
      </c>
      <c r="P131" s="375">
        <v>0.53729633618847339</v>
      </c>
      <c r="Q131" s="370" t="e">
        <f>INDEX(#REF!,MATCH(E131,#REF!,0),1)</f>
        <v>#REF!</v>
      </c>
      <c r="R131" s="404"/>
      <c r="S131" s="405">
        <f t="shared" si="28"/>
        <v>1527.75</v>
      </c>
      <c r="T131" s="406">
        <f t="shared" si="26"/>
        <v>1833.3</v>
      </c>
      <c r="U131" s="403">
        <v>0.33</v>
      </c>
      <c r="V131" s="374">
        <f t="shared" si="27"/>
        <v>1023.5924999999999</v>
      </c>
      <c r="W131" s="375" t="e">
        <f t="shared" si="29"/>
        <v>#REF!</v>
      </c>
      <c r="X131" s="338" t="s">
        <v>719</v>
      </c>
      <c r="Y131" s="407"/>
    </row>
    <row r="132" spans="2:25" ht="31.5" x14ac:dyDescent="0.25">
      <c r="B132" s="381" t="s">
        <v>333</v>
      </c>
      <c r="C132" s="382" t="s">
        <v>263</v>
      </c>
      <c r="D132" s="408" t="s">
        <v>751</v>
      </c>
      <c r="E132" s="39">
        <v>41118</v>
      </c>
      <c r="F132" s="46" t="s">
        <v>965</v>
      </c>
      <c r="G132" s="46" t="s">
        <v>966</v>
      </c>
      <c r="H132" s="101">
        <v>0.3</v>
      </c>
      <c r="I132" s="344" t="s">
        <v>324</v>
      </c>
      <c r="J132" s="345">
        <v>0</v>
      </c>
      <c r="K132" s="424" t="s">
        <v>330</v>
      </c>
      <c r="L132" s="405">
        <v>978.54</v>
      </c>
      <c r="M132" s="406">
        <v>1174.2479999999998</v>
      </c>
      <c r="N132" s="403">
        <v>0.33</v>
      </c>
      <c r="O132" s="374">
        <v>655.62179999999989</v>
      </c>
      <c r="P132" s="375">
        <v>0.53511307891226312</v>
      </c>
      <c r="Q132" s="370" t="e">
        <f>INDEX(#REF!,MATCH(E132,#REF!,0),1)</f>
        <v>#REF!</v>
      </c>
      <c r="R132" s="404"/>
      <c r="S132" s="405">
        <f t="shared" si="28"/>
        <v>978.54</v>
      </c>
      <c r="T132" s="406">
        <f t="shared" si="26"/>
        <v>1174.2479999999998</v>
      </c>
      <c r="U132" s="403">
        <v>0.33</v>
      </c>
      <c r="V132" s="374">
        <f t="shared" si="27"/>
        <v>655.62179999999989</v>
      </c>
      <c r="W132" s="375" t="e">
        <f t="shared" si="29"/>
        <v>#REF!</v>
      </c>
      <c r="X132" s="338" t="s">
        <v>719</v>
      </c>
      <c r="Y132" s="407"/>
    </row>
    <row r="133" spans="2:25" ht="31.5" x14ac:dyDescent="0.25">
      <c r="B133" s="381" t="s">
        <v>333</v>
      </c>
      <c r="C133" s="382" t="s">
        <v>263</v>
      </c>
      <c r="D133" s="408" t="s">
        <v>751</v>
      </c>
      <c r="E133" s="39">
        <v>41119</v>
      </c>
      <c r="F133" s="46" t="s">
        <v>967</v>
      </c>
      <c r="G133" s="46" t="s">
        <v>968</v>
      </c>
      <c r="H133" s="101">
        <v>0.3</v>
      </c>
      <c r="I133" s="344" t="s">
        <v>324</v>
      </c>
      <c r="J133" s="345">
        <v>0</v>
      </c>
      <c r="K133" s="424" t="s">
        <v>330</v>
      </c>
      <c r="L133" s="405">
        <v>946.89</v>
      </c>
      <c r="M133" s="406">
        <v>1136.268</v>
      </c>
      <c r="N133" s="403">
        <v>0.33</v>
      </c>
      <c r="O133" s="374">
        <v>634.41629999999998</v>
      </c>
      <c r="P133" s="375">
        <v>0.53491106707062852</v>
      </c>
      <c r="Q133" s="370" t="e">
        <f>INDEX(#REF!,MATCH(E133,#REF!,0),1)</f>
        <v>#REF!</v>
      </c>
      <c r="R133" s="404"/>
      <c r="S133" s="405">
        <f t="shared" si="28"/>
        <v>946.89</v>
      </c>
      <c r="T133" s="406">
        <f t="shared" si="26"/>
        <v>1136.268</v>
      </c>
      <c r="U133" s="403">
        <v>0.33</v>
      </c>
      <c r="V133" s="374">
        <f t="shared" si="27"/>
        <v>634.41629999999998</v>
      </c>
      <c r="W133" s="375" t="e">
        <f t="shared" si="29"/>
        <v>#REF!</v>
      </c>
      <c r="X133" s="338" t="s">
        <v>719</v>
      </c>
      <c r="Y133" s="407"/>
    </row>
    <row r="134" spans="2:25" ht="31.5" x14ac:dyDescent="0.25">
      <c r="B134" s="381" t="s">
        <v>333</v>
      </c>
      <c r="C134" s="382" t="s">
        <v>263</v>
      </c>
      <c r="D134" s="408" t="s">
        <v>751</v>
      </c>
      <c r="E134" s="39">
        <v>41120</v>
      </c>
      <c r="F134" s="46" t="s">
        <v>969</v>
      </c>
      <c r="G134" s="46" t="s">
        <v>970</v>
      </c>
      <c r="H134" s="101">
        <v>0.3</v>
      </c>
      <c r="I134" s="344" t="s">
        <v>324</v>
      </c>
      <c r="J134" s="345">
        <v>0</v>
      </c>
      <c r="K134" s="424" t="s">
        <v>330</v>
      </c>
      <c r="L134" s="405">
        <v>1119.42</v>
      </c>
      <c r="M134" s="406">
        <v>1343.3040000000001</v>
      </c>
      <c r="N134" s="403">
        <v>0.33</v>
      </c>
      <c r="O134" s="374">
        <v>750.01139999999998</v>
      </c>
      <c r="P134" s="375">
        <v>0.53587372138610168</v>
      </c>
      <c r="Q134" s="370" t="e">
        <f>INDEX(#REF!,MATCH(E134,#REF!,0),1)</f>
        <v>#REF!</v>
      </c>
      <c r="R134" s="404"/>
      <c r="S134" s="405">
        <f t="shared" si="28"/>
        <v>1119.42</v>
      </c>
      <c r="T134" s="406">
        <f t="shared" si="26"/>
        <v>1343.3040000000001</v>
      </c>
      <c r="U134" s="403">
        <v>0.33</v>
      </c>
      <c r="V134" s="374">
        <f t="shared" si="27"/>
        <v>750.01139999999998</v>
      </c>
      <c r="W134" s="375" t="e">
        <f t="shared" si="29"/>
        <v>#REF!</v>
      </c>
      <c r="X134" s="338" t="s">
        <v>719</v>
      </c>
      <c r="Y134" s="407"/>
    </row>
    <row r="135" spans="2:25" ht="31.5" x14ac:dyDescent="0.25">
      <c r="B135" s="381" t="s">
        <v>333</v>
      </c>
      <c r="C135" s="382" t="s">
        <v>263</v>
      </c>
      <c r="D135" s="408" t="s">
        <v>751</v>
      </c>
      <c r="E135" s="39">
        <v>41121</v>
      </c>
      <c r="F135" s="46" t="s">
        <v>971</v>
      </c>
      <c r="G135" s="46" t="s">
        <v>972</v>
      </c>
      <c r="H135" s="101">
        <v>0.3</v>
      </c>
      <c r="I135" s="344" t="s">
        <v>324</v>
      </c>
      <c r="J135" s="345">
        <v>0</v>
      </c>
      <c r="K135" s="424" t="s">
        <v>330</v>
      </c>
      <c r="L135" s="405">
        <v>978.54</v>
      </c>
      <c r="M135" s="406">
        <v>1174.2479999999998</v>
      </c>
      <c r="N135" s="403">
        <v>0.33</v>
      </c>
      <c r="O135" s="374">
        <v>655.62179999999989</v>
      </c>
      <c r="P135" s="375">
        <v>0.53511307891226312</v>
      </c>
      <c r="Q135" s="370" t="e">
        <f>INDEX(#REF!,MATCH(E135,#REF!,0),1)</f>
        <v>#REF!</v>
      </c>
      <c r="R135" s="404"/>
      <c r="S135" s="405">
        <f t="shared" si="28"/>
        <v>978.54</v>
      </c>
      <c r="T135" s="406">
        <f t="shared" si="26"/>
        <v>1174.2479999999998</v>
      </c>
      <c r="U135" s="403">
        <v>0.33</v>
      </c>
      <c r="V135" s="374">
        <f t="shared" si="27"/>
        <v>655.62179999999989</v>
      </c>
      <c r="W135" s="375" t="e">
        <f t="shared" si="29"/>
        <v>#REF!</v>
      </c>
      <c r="X135" s="338" t="s">
        <v>719</v>
      </c>
      <c r="Y135" s="407"/>
    </row>
    <row r="136" spans="2:25" ht="31.5" x14ac:dyDescent="0.25">
      <c r="B136" s="381" t="s">
        <v>333</v>
      </c>
      <c r="C136" s="382" t="s">
        <v>263</v>
      </c>
      <c r="D136" s="408" t="s">
        <v>751</v>
      </c>
      <c r="E136" s="39">
        <v>41122</v>
      </c>
      <c r="F136" s="46" t="s">
        <v>973</v>
      </c>
      <c r="G136" s="46" t="s">
        <v>974</v>
      </c>
      <c r="H136" s="101">
        <v>0.3</v>
      </c>
      <c r="I136" s="344" t="s">
        <v>324</v>
      </c>
      <c r="J136" s="345">
        <v>0</v>
      </c>
      <c r="K136" s="424" t="s">
        <v>330</v>
      </c>
      <c r="L136" s="405">
        <v>1018.8</v>
      </c>
      <c r="M136" s="406">
        <v>1222.56</v>
      </c>
      <c r="N136" s="403">
        <v>0.33</v>
      </c>
      <c r="O136" s="374">
        <v>682.59599999999989</v>
      </c>
      <c r="P136" s="375">
        <v>0.53536205896313482</v>
      </c>
      <c r="Q136" s="370" t="e">
        <f>INDEX(#REF!,MATCH(E136,#REF!,0),1)</f>
        <v>#REF!</v>
      </c>
      <c r="R136" s="404"/>
      <c r="S136" s="405">
        <f t="shared" si="28"/>
        <v>1018.8</v>
      </c>
      <c r="T136" s="406">
        <f t="shared" si="26"/>
        <v>1222.56</v>
      </c>
      <c r="U136" s="403">
        <v>0.33</v>
      </c>
      <c r="V136" s="374">
        <f t="shared" si="27"/>
        <v>682.59599999999989</v>
      </c>
      <c r="W136" s="375" t="e">
        <f t="shared" si="29"/>
        <v>#REF!</v>
      </c>
      <c r="X136" s="338" t="s">
        <v>719</v>
      </c>
      <c r="Y136" s="407"/>
    </row>
    <row r="137" spans="2:25" ht="31.5" x14ac:dyDescent="0.25">
      <c r="B137" s="381" t="s">
        <v>333</v>
      </c>
      <c r="C137" s="382" t="s">
        <v>263</v>
      </c>
      <c r="D137" s="408" t="s">
        <v>751</v>
      </c>
      <c r="E137" s="39">
        <v>41123</v>
      </c>
      <c r="F137" s="46" t="s">
        <v>975</v>
      </c>
      <c r="G137" s="46" t="s">
        <v>976</v>
      </c>
      <c r="H137" s="101">
        <v>0.3</v>
      </c>
      <c r="I137" s="344" t="s">
        <v>324</v>
      </c>
      <c r="J137" s="345">
        <v>0</v>
      </c>
      <c r="K137" s="424" t="s">
        <v>330</v>
      </c>
      <c r="L137" s="405">
        <v>949.77</v>
      </c>
      <c r="M137" s="406">
        <v>1139.7239999999999</v>
      </c>
      <c r="N137" s="403">
        <v>0.33</v>
      </c>
      <c r="O137" s="374">
        <v>636.34589999999992</v>
      </c>
      <c r="P137" s="375">
        <v>0.5349227519184141</v>
      </c>
      <c r="Q137" s="370" t="e">
        <f>INDEX(#REF!,MATCH(E137,#REF!,0),1)</f>
        <v>#REF!</v>
      </c>
      <c r="R137" s="404"/>
      <c r="S137" s="405">
        <f t="shared" si="28"/>
        <v>949.77</v>
      </c>
      <c r="T137" s="406">
        <f t="shared" si="26"/>
        <v>1139.7239999999999</v>
      </c>
      <c r="U137" s="403">
        <v>0.33</v>
      </c>
      <c r="V137" s="374">
        <f t="shared" si="27"/>
        <v>636.34589999999992</v>
      </c>
      <c r="W137" s="375" t="e">
        <f t="shared" si="29"/>
        <v>#REF!</v>
      </c>
      <c r="X137" s="338" t="s">
        <v>719</v>
      </c>
      <c r="Y137" s="407"/>
    </row>
    <row r="138" spans="2:25" ht="31.5" x14ac:dyDescent="0.25">
      <c r="B138" s="381" t="s">
        <v>333</v>
      </c>
      <c r="C138" s="382" t="s">
        <v>263</v>
      </c>
      <c r="D138" s="408" t="s">
        <v>751</v>
      </c>
      <c r="E138" s="39">
        <v>41151</v>
      </c>
      <c r="F138" s="46" t="s">
        <v>977</v>
      </c>
      <c r="G138" s="46" t="s">
        <v>978</v>
      </c>
      <c r="H138" s="101">
        <v>0.3</v>
      </c>
      <c r="I138" s="344" t="s">
        <v>324</v>
      </c>
      <c r="J138" s="345">
        <v>0</v>
      </c>
      <c r="K138" s="424" t="s">
        <v>330</v>
      </c>
      <c r="L138" s="405">
        <v>958.40999999999985</v>
      </c>
      <c r="M138" s="406">
        <v>1150.0919999999999</v>
      </c>
      <c r="N138" s="403">
        <v>0.33</v>
      </c>
      <c r="O138" s="374">
        <v>642.13469999999984</v>
      </c>
      <c r="P138" s="375">
        <v>0.5349885312224989</v>
      </c>
      <c r="Q138" s="370" t="e">
        <f>INDEX(#REF!,MATCH(E138,#REF!,0),1)</f>
        <v>#REF!</v>
      </c>
      <c r="R138" s="404"/>
      <c r="S138" s="405">
        <f t="shared" si="28"/>
        <v>958.40999999999985</v>
      </c>
      <c r="T138" s="406">
        <f t="shared" si="26"/>
        <v>1150.0919999999999</v>
      </c>
      <c r="U138" s="403">
        <v>0.33</v>
      </c>
      <c r="V138" s="374">
        <f t="shared" si="27"/>
        <v>642.13469999999984</v>
      </c>
      <c r="W138" s="375" t="e">
        <f t="shared" si="29"/>
        <v>#REF!</v>
      </c>
      <c r="X138" s="338" t="s">
        <v>719</v>
      </c>
      <c r="Y138" s="407"/>
    </row>
    <row r="139" spans="2:25" ht="31.5" x14ac:dyDescent="0.25">
      <c r="B139" s="381" t="s">
        <v>333</v>
      </c>
      <c r="C139" s="382" t="s">
        <v>263</v>
      </c>
      <c r="D139" s="408" t="s">
        <v>751</v>
      </c>
      <c r="E139" s="39">
        <v>41124</v>
      </c>
      <c r="F139" s="46" t="s">
        <v>979</v>
      </c>
      <c r="G139" s="46" t="s">
        <v>980</v>
      </c>
      <c r="H139" s="101">
        <v>0.3</v>
      </c>
      <c r="I139" s="344" t="s">
        <v>324</v>
      </c>
      <c r="J139" s="345">
        <v>0</v>
      </c>
      <c r="K139" s="424" t="s">
        <v>330</v>
      </c>
      <c r="L139" s="405">
        <v>829.02</v>
      </c>
      <c r="M139" s="406">
        <v>994.82399999999996</v>
      </c>
      <c r="N139" s="403">
        <v>0.33</v>
      </c>
      <c r="O139" s="374">
        <v>555.44339999999988</v>
      </c>
      <c r="P139" s="375">
        <v>0.53402992996226073</v>
      </c>
      <c r="Q139" s="370" t="e">
        <f>INDEX(#REF!,MATCH(E139,#REF!,0),1)</f>
        <v>#REF!</v>
      </c>
      <c r="R139" s="404"/>
      <c r="S139" s="405">
        <f t="shared" si="28"/>
        <v>829.02</v>
      </c>
      <c r="T139" s="406">
        <f t="shared" si="26"/>
        <v>994.82399999999996</v>
      </c>
      <c r="U139" s="403">
        <v>0.33</v>
      </c>
      <c r="V139" s="374">
        <f t="shared" si="27"/>
        <v>555.44339999999988</v>
      </c>
      <c r="W139" s="375" t="e">
        <f t="shared" si="29"/>
        <v>#REF!</v>
      </c>
      <c r="X139" s="338" t="s">
        <v>719</v>
      </c>
      <c r="Y139" s="407"/>
    </row>
    <row r="140" spans="2:25" ht="31.5" x14ac:dyDescent="0.25">
      <c r="B140" s="427" t="s">
        <v>333</v>
      </c>
      <c r="C140" s="428" t="s">
        <v>263</v>
      </c>
      <c r="D140" s="410" t="s">
        <v>751</v>
      </c>
      <c r="E140" s="83">
        <v>41125</v>
      </c>
      <c r="F140" s="137" t="s">
        <v>981</v>
      </c>
      <c r="G140" s="46" t="s">
        <v>982</v>
      </c>
      <c r="H140" s="101">
        <v>0.3</v>
      </c>
      <c r="I140" s="344" t="s">
        <v>324</v>
      </c>
      <c r="J140" s="345">
        <v>0</v>
      </c>
      <c r="K140" s="424" t="s">
        <v>330</v>
      </c>
      <c r="L140" s="405">
        <v>978.54</v>
      </c>
      <c r="M140" s="406">
        <v>1174.2479999999998</v>
      </c>
      <c r="N140" s="403">
        <v>0.33</v>
      </c>
      <c r="O140" s="374">
        <v>655.62179999999989</v>
      </c>
      <c r="P140" s="375">
        <v>0.53511307891226312</v>
      </c>
      <c r="Q140" s="370" t="e">
        <f>INDEX(#REF!,MATCH(E140,#REF!,0),1)</f>
        <v>#REF!</v>
      </c>
      <c r="R140" s="404"/>
      <c r="S140" s="405">
        <f t="shared" si="28"/>
        <v>978.54</v>
      </c>
      <c r="T140" s="406">
        <f t="shared" si="26"/>
        <v>1174.2479999999998</v>
      </c>
      <c r="U140" s="403">
        <v>0.33</v>
      </c>
      <c r="V140" s="374">
        <f t="shared" si="27"/>
        <v>655.62179999999989</v>
      </c>
      <c r="W140" s="375" t="e">
        <f t="shared" si="29"/>
        <v>#REF!</v>
      </c>
      <c r="X140" s="338" t="s">
        <v>719</v>
      </c>
      <c r="Y140" s="407"/>
    </row>
    <row r="141" spans="2:25" x14ac:dyDescent="0.2">
      <c r="B141" s="429" t="s">
        <v>983</v>
      </c>
      <c r="C141" s="414"/>
      <c r="D141" s="414"/>
      <c r="E141" s="414"/>
      <c r="F141" s="414"/>
      <c r="G141" s="414"/>
      <c r="H141" s="414"/>
      <c r="I141" s="414"/>
      <c r="J141" s="414"/>
      <c r="K141" s="414"/>
      <c r="L141" s="395"/>
      <c r="M141" s="395"/>
      <c r="N141" s="395"/>
      <c r="O141" s="395"/>
      <c r="P141" s="395"/>
      <c r="Q141" s="370" t="e">
        <f>INDEX(#REF!,MATCH(E141,#REF!,0),1)</f>
        <v>#REF!</v>
      </c>
      <c r="R141" s="395"/>
      <c r="S141" s="395"/>
      <c r="T141" s="395"/>
      <c r="U141" s="395"/>
      <c r="V141" s="395"/>
      <c r="W141" s="395"/>
      <c r="X141" s="399"/>
    </row>
    <row r="142" spans="2:25" ht="31.5" x14ac:dyDescent="0.25">
      <c r="B142" s="430" t="s">
        <v>333</v>
      </c>
      <c r="C142" s="431" t="s">
        <v>263</v>
      </c>
      <c r="D142" s="432" t="s">
        <v>751</v>
      </c>
      <c r="E142" s="36">
        <v>40182</v>
      </c>
      <c r="F142" s="433" t="s">
        <v>984</v>
      </c>
      <c r="G142" s="46" t="s">
        <v>985</v>
      </c>
      <c r="H142" s="101">
        <v>12</v>
      </c>
      <c r="I142" s="344" t="s">
        <v>331</v>
      </c>
      <c r="J142" s="345">
        <v>33</v>
      </c>
      <c r="K142" s="415" t="s">
        <v>330</v>
      </c>
      <c r="L142" s="405">
        <v>5381.1900000000005</v>
      </c>
      <c r="M142" s="406">
        <v>6457.4280000000008</v>
      </c>
      <c r="N142" s="403">
        <v>0.33</v>
      </c>
      <c r="O142" s="374">
        <v>3605.3973000000001</v>
      </c>
      <c r="P142" s="375">
        <v>0.4752894500697607</v>
      </c>
      <c r="Q142" s="370" t="e">
        <f>INDEX(#REF!,MATCH(E142,#REF!,0),1)</f>
        <v>#REF!</v>
      </c>
      <c r="R142" s="404"/>
      <c r="S142" s="405">
        <f t="shared" ref="S142:S151" si="30">L142*R142+L142</f>
        <v>5381.1900000000005</v>
      </c>
      <c r="T142" s="406">
        <f t="shared" ref="T142:T149" si="31">S142*1.2</f>
        <v>6457.4280000000008</v>
      </c>
      <c r="U142" s="403">
        <v>0.33</v>
      </c>
      <c r="V142" s="374">
        <f t="shared" ref="V142:V149" si="32">(1-U142)*S142</f>
        <v>3605.3973000000001</v>
      </c>
      <c r="W142" s="375" t="e">
        <f t="shared" ref="W142:W151" si="33">(V142-Q142)/V142</f>
        <v>#REF!</v>
      </c>
      <c r="X142" s="338" t="s">
        <v>719</v>
      </c>
      <c r="Y142" s="407"/>
    </row>
    <row r="143" spans="2:25" ht="31.5" x14ac:dyDescent="0.25">
      <c r="B143" s="381" t="s">
        <v>333</v>
      </c>
      <c r="C143" s="382" t="s">
        <v>263</v>
      </c>
      <c r="D143" s="408" t="s">
        <v>751</v>
      </c>
      <c r="E143" s="39">
        <v>40267</v>
      </c>
      <c r="F143" s="46" t="s">
        <v>984</v>
      </c>
      <c r="G143" s="46" t="s">
        <v>985</v>
      </c>
      <c r="H143" s="101">
        <v>23</v>
      </c>
      <c r="I143" s="344" t="s">
        <v>331</v>
      </c>
      <c r="J143" s="345">
        <v>24</v>
      </c>
      <c r="K143" s="415" t="s">
        <v>330</v>
      </c>
      <c r="L143" s="405">
        <v>9810.2400000000016</v>
      </c>
      <c r="M143" s="406">
        <v>11772.288000000002</v>
      </c>
      <c r="N143" s="403">
        <v>0.33</v>
      </c>
      <c r="O143" s="374">
        <v>6572.8608000000004</v>
      </c>
      <c r="P143" s="375">
        <v>0.49148474283830873</v>
      </c>
      <c r="Q143" s="370" t="e">
        <f>INDEX(#REF!,MATCH(E143,#REF!,0),1)</f>
        <v>#REF!</v>
      </c>
      <c r="R143" s="404"/>
      <c r="S143" s="405">
        <f t="shared" si="30"/>
        <v>9810.2400000000016</v>
      </c>
      <c r="T143" s="406">
        <f t="shared" si="31"/>
        <v>11772.288000000002</v>
      </c>
      <c r="U143" s="403">
        <v>0.33</v>
      </c>
      <c r="V143" s="374">
        <f t="shared" si="32"/>
        <v>6572.8608000000004</v>
      </c>
      <c r="W143" s="375" t="e">
        <f t="shared" si="33"/>
        <v>#REF!</v>
      </c>
      <c r="X143" s="338" t="s">
        <v>719</v>
      </c>
      <c r="Y143" s="407"/>
    </row>
    <row r="144" spans="2:25" ht="31.5" x14ac:dyDescent="0.25">
      <c r="B144" s="381" t="s">
        <v>333</v>
      </c>
      <c r="C144" s="382" t="s">
        <v>263</v>
      </c>
      <c r="D144" s="408" t="s">
        <v>751</v>
      </c>
      <c r="E144" s="39">
        <v>40124</v>
      </c>
      <c r="F144" s="46" t="s">
        <v>986</v>
      </c>
      <c r="G144" s="46" t="s">
        <v>987</v>
      </c>
      <c r="H144" s="101">
        <v>25</v>
      </c>
      <c r="I144" s="344" t="s">
        <v>331</v>
      </c>
      <c r="J144" s="345">
        <v>16</v>
      </c>
      <c r="K144" s="415" t="s">
        <v>330</v>
      </c>
      <c r="L144" s="405">
        <v>17503.14</v>
      </c>
      <c r="M144" s="406">
        <v>21003.768</v>
      </c>
      <c r="N144" s="403">
        <v>0.33</v>
      </c>
      <c r="O144" s="374">
        <v>11727.103799999999</v>
      </c>
      <c r="P144" s="375">
        <v>0.49940069601839798</v>
      </c>
      <c r="Q144" s="370" t="e">
        <f>INDEX(#REF!,MATCH(E144,#REF!,0),1)</f>
        <v>#REF!</v>
      </c>
      <c r="R144" s="404"/>
      <c r="S144" s="405">
        <f t="shared" si="30"/>
        <v>17503.14</v>
      </c>
      <c r="T144" s="406">
        <f t="shared" si="31"/>
        <v>21003.768</v>
      </c>
      <c r="U144" s="403">
        <v>0.33</v>
      </c>
      <c r="V144" s="374">
        <f t="shared" si="32"/>
        <v>11727.103799999999</v>
      </c>
      <c r="W144" s="375" t="e">
        <f t="shared" si="33"/>
        <v>#REF!</v>
      </c>
      <c r="X144" s="338" t="s">
        <v>719</v>
      </c>
      <c r="Y144" s="407"/>
    </row>
    <row r="145" spans="2:25" ht="20.25" x14ac:dyDescent="0.25">
      <c r="B145" s="381" t="s">
        <v>333</v>
      </c>
      <c r="C145" s="382" t="s">
        <v>263</v>
      </c>
      <c r="D145" s="408" t="s">
        <v>751</v>
      </c>
      <c r="E145" s="39">
        <v>40125</v>
      </c>
      <c r="F145" s="46" t="s">
        <v>988</v>
      </c>
      <c r="G145" s="46" t="s">
        <v>989</v>
      </c>
      <c r="H145" s="101">
        <v>25</v>
      </c>
      <c r="I145" s="344" t="s">
        <v>331</v>
      </c>
      <c r="J145" s="345">
        <v>16</v>
      </c>
      <c r="K145" s="415" t="s">
        <v>330</v>
      </c>
      <c r="L145" s="405">
        <v>17557.800000000003</v>
      </c>
      <c r="M145" s="406">
        <v>21069.360000000004</v>
      </c>
      <c r="N145" s="403">
        <v>0.33</v>
      </c>
      <c r="O145" s="374">
        <v>11763.726000000001</v>
      </c>
      <c r="P145" s="375">
        <v>0.4995310159383175</v>
      </c>
      <c r="Q145" s="370" t="e">
        <f>INDEX(#REF!,MATCH(E145,#REF!,0),1)</f>
        <v>#REF!</v>
      </c>
      <c r="R145" s="404"/>
      <c r="S145" s="405">
        <f t="shared" si="30"/>
        <v>17557.800000000003</v>
      </c>
      <c r="T145" s="406">
        <f t="shared" si="31"/>
        <v>21069.360000000004</v>
      </c>
      <c r="U145" s="403">
        <v>0.33</v>
      </c>
      <c r="V145" s="374">
        <f t="shared" si="32"/>
        <v>11763.726000000001</v>
      </c>
      <c r="W145" s="375" t="e">
        <f t="shared" si="33"/>
        <v>#REF!</v>
      </c>
      <c r="X145" s="338" t="s">
        <v>719</v>
      </c>
      <c r="Y145" s="407"/>
    </row>
    <row r="146" spans="2:25" ht="31.5" x14ac:dyDescent="0.25">
      <c r="B146" s="381" t="s">
        <v>333</v>
      </c>
      <c r="C146" s="382" t="s">
        <v>263</v>
      </c>
      <c r="D146" s="408" t="s">
        <v>751</v>
      </c>
      <c r="E146" s="39">
        <v>40126</v>
      </c>
      <c r="F146" s="46" t="s">
        <v>990</v>
      </c>
      <c r="G146" s="46" t="s">
        <v>991</v>
      </c>
      <c r="H146" s="101">
        <v>25</v>
      </c>
      <c r="I146" s="344" t="s">
        <v>331</v>
      </c>
      <c r="J146" s="345">
        <v>16</v>
      </c>
      <c r="K146" s="415" t="s">
        <v>330</v>
      </c>
      <c r="L146" s="405">
        <v>19717.29</v>
      </c>
      <c r="M146" s="406">
        <v>23660.748</v>
      </c>
      <c r="N146" s="403">
        <v>0.33</v>
      </c>
      <c r="O146" s="374">
        <v>13210.584299999999</v>
      </c>
      <c r="P146" s="375">
        <v>0.50409309299059535</v>
      </c>
      <c r="Q146" s="370" t="e">
        <f>INDEX(#REF!,MATCH(E146,#REF!,0),1)</f>
        <v>#REF!</v>
      </c>
      <c r="R146" s="404"/>
      <c r="S146" s="405">
        <f t="shared" si="30"/>
        <v>19717.29</v>
      </c>
      <c r="T146" s="406">
        <f t="shared" si="31"/>
        <v>23660.748</v>
      </c>
      <c r="U146" s="403">
        <v>0.33</v>
      </c>
      <c r="V146" s="374">
        <f t="shared" si="32"/>
        <v>13210.584299999999</v>
      </c>
      <c r="W146" s="375" t="e">
        <f t="shared" si="33"/>
        <v>#REF!</v>
      </c>
      <c r="X146" s="338" t="s">
        <v>719</v>
      </c>
      <c r="Y146" s="407"/>
    </row>
    <row r="147" spans="2:25" ht="31.5" x14ac:dyDescent="0.25">
      <c r="B147" s="381" t="s">
        <v>333</v>
      </c>
      <c r="C147" s="382" t="s">
        <v>263</v>
      </c>
      <c r="D147" s="408" t="s">
        <v>751</v>
      </c>
      <c r="E147" s="39">
        <v>40271</v>
      </c>
      <c r="F147" s="46" t="s">
        <v>992</v>
      </c>
      <c r="G147" s="46" t="s">
        <v>993</v>
      </c>
      <c r="H147" s="101">
        <v>3.5</v>
      </c>
      <c r="I147" s="344" t="s">
        <v>331</v>
      </c>
      <c r="J147" s="345">
        <v>96</v>
      </c>
      <c r="K147" s="415" t="s">
        <v>330</v>
      </c>
      <c r="L147" s="405">
        <v>6744.9600000000009</v>
      </c>
      <c r="M147" s="406">
        <v>8093.9520000000011</v>
      </c>
      <c r="N147" s="403">
        <v>0.33</v>
      </c>
      <c r="O147" s="374">
        <v>4519.1232</v>
      </c>
      <c r="P147" s="375">
        <v>0.52311103180369145</v>
      </c>
      <c r="Q147" s="370" t="e">
        <f>INDEX(#REF!,MATCH(E147,#REF!,0),1)</f>
        <v>#REF!</v>
      </c>
      <c r="R147" s="404"/>
      <c r="S147" s="405">
        <f t="shared" si="30"/>
        <v>6744.9600000000009</v>
      </c>
      <c r="T147" s="406">
        <f t="shared" si="31"/>
        <v>8093.9520000000011</v>
      </c>
      <c r="U147" s="403">
        <v>0.33</v>
      </c>
      <c r="V147" s="374">
        <f t="shared" si="32"/>
        <v>4519.1232</v>
      </c>
      <c r="W147" s="375" t="e">
        <f t="shared" si="33"/>
        <v>#REF!</v>
      </c>
      <c r="X147" s="338" t="s">
        <v>719</v>
      </c>
      <c r="Y147" s="407"/>
    </row>
    <row r="148" spans="2:25" ht="31.5" x14ac:dyDescent="0.25">
      <c r="B148" s="381" t="s">
        <v>333</v>
      </c>
      <c r="C148" s="382" t="s">
        <v>263</v>
      </c>
      <c r="D148" s="408" t="s">
        <v>751</v>
      </c>
      <c r="E148" s="39">
        <v>40241</v>
      </c>
      <c r="F148" s="46" t="s">
        <v>992</v>
      </c>
      <c r="G148" s="46" t="s">
        <v>993</v>
      </c>
      <c r="H148" s="101">
        <v>7</v>
      </c>
      <c r="I148" s="344" t="s">
        <v>331</v>
      </c>
      <c r="J148" s="345">
        <v>72</v>
      </c>
      <c r="K148" s="415" t="s">
        <v>330</v>
      </c>
      <c r="L148" s="405">
        <v>11658.87</v>
      </c>
      <c r="M148" s="406">
        <v>13990.644</v>
      </c>
      <c r="N148" s="403">
        <v>0.33</v>
      </c>
      <c r="O148" s="374">
        <v>7811.4429</v>
      </c>
      <c r="P148" s="375">
        <v>0.52724355189231431</v>
      </c>
      <c r="Q148" s="370" t="e">
        <f>INDEX(#REF!,MATCH(E148,#REF!,0),1)</f>
        <v>#REF!</v>
      </c>
      <c r="R148" s="404"/>
      <c r="S148" s="405">
        <f t="shared" si="30"/>
        <v>11658.87</v>
      </c>
      <c r="T148" s="406">
        <f t="shared" si="31"/>
        <v>13990.644</v>
      </c>
      <c r="U148" s="403">
        <v>0.33</v>
      </c>
      <c r="V148" s="374">
        <f t="shared" si="32"/>
        <v>7811.4429</v>
      </c>
      <c r="W148" s="375" t="e">
        <f t="shared" si="33"/>
        <v>#REF!</v>
      </c>
      <c r="X148" s="338" t="s">
        <v>719</v>
      </c>
      <c r="Y148" s="407"/>
    </row>
    <row r="149" spans="2:25" ht="31.5" x14ac:dyDescent="0.25">
      <c r="B149" s="381" t="s">
        <v>333</v>
      </c>
      <c r="C149" s="382" t="s">
        <v>263</v>
      </c>
      <c r="D149" s="408" t="s">
        <v>751</v>
      </c>
      <c r="E149" s="39">
        <v>40244</v>
      </c>
      <c r="F149" s="46" t="s">
        <v>992</v>
      </c>
      <c r="G149" s="46" t="s">
        <v>993</v>
      </c>
      <c r="H149" s="101">
        <v>17</v>
      </c>
      <c r="I149" s="344" t="s">
        <v>331</v>
      </c>
      <c r="J149" s="345">
        <v>30</v>
      </c>
      <c r="K149" s="415" t="s">
        <v>330</v>
      </c>
      <c r="L149" s="405">
        <v>27213.54</v>
      </c>
      <c r="M149" s="406">
        <v>32656.248</v>
      </c>
      <c r="N149" s="403">
        <v>0.33</v>
      </c>
      <c r="O149" s="374">
        <v>18233.071799999998</v>
      </c>
      <c r="P149" s="375">
        <v>0.52685043449453206</v>
      </c>
      <c r="Q149" s="370" t="e">
        <f>INDEX(#REF!,MATCH(E149,#REF!,0),1)</f>
        <v>#REF!</v>
      </c>
      <c r="R149" s="404"/>
      <c r="S149" s="405">
        <f t="shared" si="30"/>
        <v>27213.54</v>
      </c>
      <c r="T149" s="406">
        <f t="shared" si="31"/>
        <v>32656.248</v>
      </c>
      <c r="U149" s="403">
        <v>0.33</v>
      </c>
      <c r="V149" s="374">
        <f t="shared" si="32"/>
        <v>18233.071799999998</v>
      </c>
      <c r="W149" s="375" t="e">
        <f t="shared" si="33"/>
        <v>#REF!</v>
      </c>
      <c r="X149" s="338" t="s">
        <v>719</v>
      </c>
      <c r="Y149" s="407"/>
    </row>
    <row r="150" spans="2:25" ht="20.25" x14ac:dyDescent="0.25">
      <c r="B150" s="381" t="s">
        <v>333</v>
      </c>
      <c r="C150" s="382" t="s">
        <v>263</v>
      </c>
      <c r="D150" s="408" t="s">
        <v>751</v>
      </c>
      <c r="E150" s="39">
        <v>40242</v>
      </c>
      <c r="F150" s="46" t="s">
        <v>673</v>
      </c>
      <c r="G150" s="46" t="s">
        <v>994</v>
      </c>
      <c r="H150" s="101">
        <v>8</v>
      </c>
      <c r="I150" s="344" t="s">
        <v>271</v>
      </c>
      <c r="J150" s="345" t="s">
        <v>995</v>
      </c>
      <c r="K150" s="415" t="s">
        <v>330</v>
      </c>
      <c r="L150" s="405">
        <v>15067.5</v>
      </c>
      <c r="M150" s="406">
        <v>18081</v>
      </c>
      <c r="N150" s="403">
        <v>0.33</v>
      </c>
      <c r="O150" s="374">
        <v>10095.224999999999</v>
      </c>
      <c r="P150" s="375">
        <v>0.54118308408183069</v>
      </c>
      <c r="Q150" s="370" t="e">
        <f>INDEX(#REF!,MATCH(E150,#REF!,0),1)</f>
        <v>#REF!</v>
      </c>
      <c r="R150" s="404"/>
      <c r="S150" s="405">
        <f t="shared" si="30"/>
        <v>15067.5</v>
      </c>
      <c r="T150" s="406">
        <f>S150*1.2</f>
        <v>18081</v>
      </c>
      <c r="U150" s="403">
        <v>0.33</v>
      </c>
      <c r="V150" s="374">
        <f>(1-U150)*S150</f>
        <v>10095.224999999999</v>
      </c>
      <c r="W150" s="375" t="e">
        <f t="shared" si="33"/>
        <v>#REF!</v>
      </c>
      <c r="X150" s="338" t="s">
        <v>719</v>
      </c>
      <c r="Y150" s="407"/>
    </row>
    <row r="151" spans="2:25" ht="20.25" x14ac:dyDescent="0.25">
      <c r="B151" s="381" t="s">
        <v>333</v>
      </c>
      <c r="C151" s="428" t="s">
        <v>263</v>
      </c>
      <c r="D151" s="410" t="s">
        <v>751</v>
      </c>
      <c r="E151" s="411">
        <v>40243</v>
      </c>
      <c r="F151" s="46" t="s">
        <v>673</v>
      </c>
      <c r="G151" s="46" t="s">
        <v>996</v>
      </c>
      <c r="H151" s="101">
        <v>1.25</v>
      </c>
      <c r="I151" s="344" t="s">
        <v>271</v>
      </c>
      <c r="J151" s="345" t="s">
        <v>995</v>
      </c>
      <c r="K151" s="415" t="s">
        <v>330</v>
      </c>
      <c r="L151" s="405">
        <v>4566.1499999999996</v>
      </c>
      <c r="M151" s="406">
        <v>5479.3799999999992</v>
      </c>
      <c r="N151" s="403">
        <v>0.33</v>
      </c>
      <c r="O151" s="374">
        <v>3059.3204999999994</v>
      </c>
      <c r="P151" s="375">
        <v>0.54118242923551152</v>
      </c>
      <c r="Q151" s="370" t="e">
        <f>INDEX(#REF!,MATCH(E151,#REF!,0),1)</f>
        <v>#REF!</v>
      </c>
      <c r="R151" s="404"/>
      <c r="S151" s="405">
        <f t="shared" si="30"/>
        <v>4566.1499999999996</v>
      </c>
      <c r="T151" s="406">
        <f>S151*1.2</f>
        <v>5479.3799999999992</v>
      </c>
      <c r="U151" s="403">
        <v>0.33</v>
      </c>
      <c r="V151" s="374">
        <f>(1-U151)*S151</f>
        <v>3059.3204999999994</v>
      </c>
      <c r="W151" s="375" t="e">
        <f t="shared" si="33"/>
        <v>#REF!</v>
      </c>
      <c r="X151" s="338" t="s">
        <v>719</v>
      </c>
      <c r="Y151" s="407"/>
    </row>
    <row r="152" spans="2:25" x14ac:dyDescent="0.2">
      <c r="B152" s="434" t="s">
        <v>997</v>
      </c>
      <c r="C152" s="414"/>
      <c r="D152" s="414"/>
      <c r="E152" s="414"/>
      <c r="F152" s="414"/>
      <c r="G152" s="414"/>
      <c r="H152" s="414"/>
      <c r="I152" s="414"/>
      <c r="J152" s="414"/>
      <c r="K152" s="414"/>
      <c r="L152" s="395"/>
      <c r="M152" s="395"/>
      <c r="N152" s="395"/>
      <c r="O152" s="395"/>
      <c r="P152" s="395"/>
      <c r="Q152" s="370" t="e">
        <f>INDEX(#REF!,MATCH(E152,#REF!,0),1)</f>
        <v>#REF!</v>
      </c>
      <c r="R152" s="395"/>
      <c r="S152" s="395"/>
      <c r="T152" s="395"/>
      <c r="U152" s="395"/>
      <c r="V152" s="395"/>
      <c r="W152" s="395"/>
      <c r="X152" s="399"/>
    </row>
    <row r="153" spans="2:25" ht="31.5" x14ac:dyDescent="0.25">
      <c r="B153" s="435" t="s">
        <v>333</v>
      </c>
      <c r="C153" s="436" t="s">
        <v>263</v>
      </c>
      <c r="D153" s="437"/>
      <c r="E153" s="401">
        <v>40151</v>
      </c>
      <c r="F153" s="438" t="s">
        <v>998</v>
      </c>
      <c r="G153" s="438" t="s">
        <v>999</v>
      </c>
      <c r="H153" s="439">
        <v>0.95199999999999996</v>
      </c>
      <c r="I153" s="440" t="s">
        <v>921</v>
      </c>
      <c r="J153" s="441">
        <v>0</v>
      </c>
      <c r="K153" s="442" t="s">
        <v>330</v>
      </c>
      <c r="L153" s="405">
        <v>1558.38</v>
      </c>
      <c r="M153" s="406">
        <v>1870.056</v>
      </c>
      <c r="N153" s="403">
        <v>0.33</v>
      </c>
      <c r="O153" s="374">
        <v>1044.1145999999999</v>
      </c>
      <c r="P153" s="375">
        <v>0.54118063285390317</v>
      </c>
      <c r="Q153" s="370" t="e">
        <f>INDEX(#REF!,MATCH(E153,#REF!,0),1)</f>
        <v>#REF!</v>
      </c>
      <c r="R153" s="404"/>
      <c r="S153" s="405">
        <f t="shared" ref="S153:S158" si="34">L153*R153+L153</f>
        <v>1558.38</v>
      </c>
      <c r="T153" s="406">
        <f t="shared" ref="T153:T180" si="35">S153*1.2</f>
        <v>1870.056</v>
      </c>
      <c r="U153" s="403">
        <v>0.33</v>
      </c>
      <c r="V153" s="374">
        <f t="shared" ref="V153:V180" si="36">(1-U153)*S153</f>
        <v>1044.1145999999999</v>
      </c>
      <c r="W153" s="375" t="e">
        <f t="shared" ref="W153:W180" si="37">(V153-Q153)/V153</f>
        <v>#REF!</v>
      </c>
    </row>
    <row r="154" spans="2:25" ht="31.5" x14ac:dyDescent="0.25">
      <c r="B154" s="443" t="s">
        <v>333</v>
      </c>
      <c r="C154" s="382" t="s">
        <v>263</v>
      </c>
      <c r="D154" s="341"/>
      <c r="E154" s="39">
        <v>40951</v>
      </c>
      <c r="F154" s="46" t="s">
        <v>1000</v>
      </c>
      <c r="G154" s="46" t="s">
        <v>1001</v>
      </c>
      <c r="H154" s="101">
        <v>1.33</v>
      </c>
      <c r="I154" s="344" t="s">
        <v>921</v>
      </c>
      <c r="J154" s="345">
        <v>0</v>
      </c>
      <c r="K154" s="444" t="s">
        <v>330</v>
      </c>
      <c r="L154" s="405">
        <v>6429.4800000000014</v>
      </c>
      <c r="M154" s="406">
        <v>7715.3760000000011</v>
      </c>
      <c r="N154" s="403">
        <v>0.33</v>
      </c>
      <c r="O154" s="374">
        <v>4307.7516000000005</v>
      </c>
      <c r="P154" s="375">
        <v>0.54118292243220334</v>
      </c>
      <c r="Q154" s="370" t="e">
        <f>INDEX(#REF!,MATCH(E154,#REF!,0),1)</f>
        <v>#REF!</v>
      </c>
      <c r="R154" s="404"/>
      <c r="S154" s="405">
        <f t="shared" si="34"/>
        <v>6429.4800000000014</v>
      </c>
      <c r="T154" s="406">
        <f t="shared" si="35"/>
        <v>7715.3760000000011</v>
      </c>
      <c r="U154" s="403">
        <v>0.33</v>
      </c>
      <c r="V154" s="374">
        <f t="shared" si="36"/>
        <v>4307.7516000000005</v>
      </c>
      <c r="W154" s="375" t="e">
        <f t="shared" si="37"/>
        <v>#REF!</v>
      </c>
    </row>
    <row r="155" spans="2:25" ht="31.5" x14ac:dyDescent="0.25">
      <c r="B155" s="443" t="s">
        <v>333</v>
      </c>
      <c r="C155" s="382" t="s">
        <v>263</v>
      </c>
      <c r="D155" s="341"/>
      <c r="E155" s="39">
        <v>40868</v>
      </c>
      <c r="F155" s="46" t="s">
        <v>1002</v>
      </c>
      <c r="G155" s="46" t="s">
        <v>1003</v>
      </c>
      <c r="H155" s="101">
        <v>0.3</v>
      </c>
      <c r="I155" s="344" t="s">
        <v>921</v>
      </c>
      <c r="J155" s="345">
        <v>0</v>
      </c>
      <c r="K155" s="444" t="s">
        <v>330</v>
      </c>
      <c r="L155" s="405">
        <v>2823.6000000000004</v>
      </c>
      <c r="M155" s="406">
        <v>3388.32</v>
      </c>
      <c r="N155" s="403">
        <v>0.33</v>
      </c>
      <c r="O155" s="374">
        <v>1891.8120000000001</v>
      </c>
      <c r="P155" s="375">
        <v>0.54118062471323791</v>
      </c>
      <c r="Q155" s="370" t="e">
        <f>INDEX(#REF!,MATCH(E155,#REF!,0),1)</f>
        <v>#REF!</v>
      </c>
      <c r="R155" s="404"/>
      <c r="S155" s="405">
        <f t="shared" si="34"/>
        <v>2823.6000000000004</v>
      </c>
      <c r="T155" s="406">
        <f t="shared" si="35"/>
        <v>3388.32</v>
      </c>
      <c r="U155" s="403">
        <v>0.33</v>
      </c>
      <c r="V155" s="374">
        <f t="shared" si="36"/>
        <v>1891.8120000000001</v>
      </c>
      <c r="W155" s="375" t="e">
        <f t="shared" si="37"/>
        <v>#REF!</v>
      </c>
    </row>
    <row r="156" spans="2:25" ht="31.5" x14ac:dyDescent="0.25">
      <c r="B156" s="443" t="s">
        <v>333</v>
      </c>
      <c r="C156" s="382" t="s">
        <v>263</v>
      </c>
      <c r="D156" s="341"/>
      <c r="E156" s="39">
        <v>40953</v>
      </c>
      <c r="F156" s="46" t="s">
        <v>1004</v>
      </c>
      <c r="G156" s="46" t="s">
        <v>1005</v>
      </c>
      <c r="H156" s="101">
        <v>0.69599999999999995</v>
      </c>
      <c r="I156" s="344" t="s">
        <v>921</v>
      </c>
      <c r="J156" s="345">
        <v>0</v>
      </c>
      <c r="K156" s="444" t="s">
        <v>330</v>
      </c>
      <c r="L156" s="405">
        <v>5118.2699999999995</v>
      </c>
      <c r="M156" s="406">
        <v>6141.9239999999991</v>
      </c>
      <c r="N156" s="403">
        <v>0.33</v>
      </c>
      <c r="O156" s="374">
        <v>3429.2408999999993</v>
      </c>
      <c r="P156" s="375">
        <v>0.5411841728587804</v>
      </c>
      <c r="Q156" s="370" t="e">
        <f>INDEX(#REF!,MATCH(E156,#REF!,0),1)</f>
        <v>#REF!</v>
      </c>
      <c r="R156" s="404"/>
      <c r="S156" s="405">
        <f t="shared" si="34"/>
        <v>5118.2699999999995</v>
      </c>
      <c r="T156" s="406">
        <f t="shared" si="35"/>
        <v>6141.9239999999991</v>
      </c>
      <c r="U156" s="403">
        <v>0.33</v>
      </c>
      <c r="V156" s="374">
        <f t="shared" si="36"/>
        <v>3429.2408999999993</v>
      </c>
      <c r="W156" s="375" t="e">
        <f t="shared" si="37"/>
        <v>#REF!</v>
      </c>
    </row>
    <row r="157" spans="2:25" ht="31.5" x14ac:dyDescent="0.25">
      <c r="B157" s="443" t="s">
        <v>333</v>
      </c>
      <c r="C157" s="382" t="s">
        <v>263</v>
      </c>
      <c r="D157" s="341"/>
      <c r="E157" s="39">
        <v>40952</v>
      </c>
      <c r="F157" s="46" t="s">
        <v>1006</v>
      </c>
      <c r="G157" s="46" t="s">
        <v>1005</v>
      </c>
      <c r="H157" s="101">
        <v>1.3440000000000001</v>
      </c>
      <c r="I157" s="344" t="s">
        <v>921</v>
      </c>
      <c r="J157" s="345">
        <v>0</v>
      </c>
      <c r="K157" s="444" t="s">
        <v>330</v>
      </c>
      <c r="L157" s="405">
        <v>5736.4800000000005</v>
      </c>
      <c r="M157" s="406">
        <v>6883.7760000000007</v>
      </c>
      <c r="N157" s="403">
        <v>0.33</v>
      </c>
      <c r="O157" s="374">
        <v>3843.4416000000001</v>
      </c>
      <c r="P157" s="375">
        <v>0.54118204892198696</v>
      </c>
      <c r="Q157" s="370" t="e">
        <f>INDEX(#REF!,MATCH(E157,#REF!,0),1)</f>
        <v>#REF!</v>
      </c>
      <c r="R157" s="404"/>
      <c r="S157" s="405">
        <f t="shared" si="34"/>
        <v>5736.4800000000005</v>
      </c>
      <c r="T157" s="406">
        <f t="shared" si="35"/>
        <v>6883.7760000000007</v>
      </c>
      <c r="U157" s="403">
        <v>0.33</v>
      </c>
      <c r="V157" s="374">
        <f t="shared" si="36"/>
        <v>3843.4416000000001</v>
      </c>
      <c r="W157" s="375" t="e">
        <f t="shared" si="37"/>
        <v>#REF!</v>
      </c>
    </row>
    <row r="158" spans="2:25" ht="31.5" x14ac:dyDescent="0.25">
      <c r="B158" s="443" t="s">
        <v>333</v>
      </c>
      <c r="C158" s="382" t="s">
        <v>263</v>
      </c>
      <c r="D158" s="341"/>
      <c r="E158" s="39">
        <v>40869</v>
      </c>
      <c r="F158" s="46" t="s">
        <v>1007</v>
      </c>
      <c r="G158" s="46" t="s">
        <v>1005</v>
      </c>
      <c r="H158" s="101">
        <v>1.6379999999999999</v>
      </c>
      <c r="I158" s="344" t="s">
        <v>921</v>
      </c>
      <c r="J158" s="345">
        <v>0</v>
      </c>
      <c r="K158" s="444" t="s">
        <v>330</v>
      </c>
      <c r="L158" s="405">
        <v>10656.480000000001</v>
      </c>
      <c r="M158" s="406">
        <v>12787.776000000002</v>
      </c>
      <c r="N158" s="403">
        <v>0.33</v>
      </c>
      <c r="O158" s="374">
        <v>7139.8415999999997</v>
      </c>
      <c r="P158" s="375">
        <v>0.54118309851579893</v>
      </c>
      <c r="Q158" s="370" t="e">
        <f>INDEX(#REF!,MATCH(E158,#REF!,0),1)</f>
        <v>#REF!</v>
      </c>
      <c r="R158" s="404"/>
      <c r="S158" s="405">
        <f t="shared" si="34"/>
        <v>10656.480000000001</v>
      </c>
      <c r="T158" s="406">
        <f t="shared" si="35"/>
        <v>12787.776000000002</v>
      </c>
      <c r="U158" s="403">
        <v>0.33</v>
      </c>
      <c r="V158" s="374">
        <f t="shared" si="36"/>
        <v>7139.8415999999997</v>
      </c>
      <c r="W158" s="375" t="e">
        <f t="shared" si="37"/>
        <v>#REF!</v>
      </c>
    </row>
    <row r="159" spans="2:25" ht="20.25" x14ac:dyDescent="0.25">
      <c r="B159" s="443" t="s">
        <v>333</v>
      </c>
      <c r="C159" s="382" t="s">
        <v>263</v>
      </c>
      <c r="D159" s="341"/>
      <c r="E159" s="39">
        <v>40842</v>
      </c>
      <c r="F159" s="445" t="s">
        <v>690</v>
      </c>
      <c r="G159" s="445" t="s">
        <v>1008</v>
      </c>
      <c r="H159" s="131">
        <v>0.1</v>
      </c>
      <c r="I159" s="344" t="s">
        <v>921</v>
      </c>
      <c r="J159" s="345">
        <v>0</v>
      </c>
      <c r="K159" s="444" t="s">
        <v>330</v>
      </c>
      <c r="L159" s="405">
        <v>281.55</v>
      </c>
      <c r="M159" s="406">
        <v>337.86</v>
      </c>
      <c r="N159" s="403">
        <v>0.33</v>
      </c>
      <c r="O159" s="374">
        <v>188.63849999999999</v>
      </c>
      <c r="P159" s="375">
        <v>0.50248756218905466</v>
      </c>
      <c r="Q159" s="370" t="e">
        <f>INDEX(#REF!,MATCH(E159,#REF!,0),1)</f>
        <v>#REF!</v>
      </c>
      <c r="R159" s="404"/>
      <c r="S159" s="405" t="e">
        <f t="shared" ref="S159:S180" si="38">Q159+(Q159*2)</f>
        <v>#REF!</v>
      </c>
      <c r="T159" s="406" t="e">
        <f t="shared" si="35"/>
        <v>#REF!</v>
      </c>
      <c r="U159" s="403">
        <v>0.33</v>
      </c>
      <c r="V159" s="374" t="e">
        <f t="shared" si="36"/>
        <v>#REF!</v>
      </c>
      <c r="W159" s="375" t="e">
        <f t="shared" si="37"/>
        <v>#REF!</v>
      </c>
      <c r="X159" s="338" t="s">
        <v>1009</v>
      </c>
      <c r="Y159" s="446" t="s">
        <v>1010</v>
      </c>
    </row>
    <row r="160" spans="2:25" ht="20.25" x14ac:dyDescent="0.25">
      <c r="B160" s="443" t="s">
        <v>333</v>
      </c>
      <c r="C160" s="382" t="s">
        <v>263</v>
      </c>
      <c r="D160" s="341"/>
      <c r="E160" s="39">
        <v>40843</v>
      </c>
      <c r="F160" s="445" t="s">
        <v>691</v>
      </c>
      <c r="G160" s="445" t="s">
        <v>1011</v>
      </c>
      <c r="H160" s="131">
        <v>0.1</v>
      </c>
      <c r="I160" s="344" t="s">
        <v>921</v>
      </c>
      <c r="J160" s="345">
        <v>0</v>
      </c>
      <c r="K160" s="444" t="s">
        <v>330</v>
      </c>
      <c r="L160" s="405">
        <v>1349.67</v>
      </c>
      <c r="M160" s="406">
        <v>1619.604</v>
      </c>
      <c r="N160" s="403">
        <v>0.33</v>
      </c>
      <c r="O160" s="374">
        <v>904.27889999999991</v>
      </c>
      <c r="P160" s="375">
        <v>0.50248756218905466</v>
      </c>
      <c r="Q160" s="370" t="e">
        <f>INDEX(#REF!,MATCH(E160,#REF!,0),1)</f>
        <v>#REF!</v>
      </c>
      <c r="R160" s="404"/>
      <c r="S160" s="405" t="e">
        <f t="shared" si="38"/>
        <v>#REF!</v>
      </c>
      <c r="T160" s="406" t="e">
        <f t="shared" si="35"/>
        <v>#REF!</v>
      </c>
      <c r="U160" s="403">
        <v>0.33</v>
      </c>
      <c r="V160" s="374" t="e">
        <f t="shared" si="36"/>
        <v>#REF!</v>
      </c>
      <c r="W160" s="375" t="e">
        <f t="shared" si="37"/>
        <v>#REF!</v>
      </c>
      <c r="X160" s="338" t="s">
        <v>1009</v>
      </c>
      <c r="Y160" s="446" t="s">
        <v>1010</v>
      </c>
    </row>
    <row r="161" spans="2:25" ht="20.25" x14ac:dyDescent="0.25">
      <c r="B161" s="443" t="s">
        <v>333</v>
      </c>
      <c r="C161" s="382" t="s">
        <v>263</v>
      </c>
      <c r="D161" s="341"/>
      <c r="E161" s="39">
        <v>40936</v>
      </c>
      <c r="F161" s="445" t="s">
        <v>692</v>
      </c>
      <c r="G161" s="445" t="s">
        <v>1012</v>
      </c>
      <c r="H161" s="131">
        <v>0.1</v>
      </c>
      <c r="I161" s="344" t="s">
        <v>921</v>
      </c>
      <c r="J161" s="345">
        <v>0</v>
      </c>
      <c r="K161" s="444" t="s">
        <v>330</v>
      </c>
      <c r="L161" s="405">
        <v>331.95000000000005</v>
      </c>
      <c r="M161" s="406">
        <v>398.34000000000003</v>
      </c>
      <c r="N161" s="403">
        <v>0.33</v>
      </c>
      <c r="O161" s="374">
        <v>222.40649999999999</v>
      </c>
      <c r="P161" s="375">
        <v>0.50248756218905466</v>
      </c>
      <c r="Q161" s="370" t="e">
        <f>INDEX(#REF!,MATCH(E161,#REF!,0),1)</f>
        <v>#REF!</v>
      </c>
      <c r="R161" s="404"/>
      <c r="S161" s="405" t="e">
        <f t="shared" si="38"/>
        <v>#REF!</v>
      </c>
      <c r="T161" s="406" t="e">
        <f t="shared" si="35"/>
        <v>#REF!</v>
      </c>
      <c r="U161" s="403">
        <v>0.33</v>
      </c>
      <c r="V161" s="374" t="e">
        <f t="shared" si="36"/>
        <v>#REF!</v>
      </c>
      <c r="W161" s="375" t="e">
        <f t="shared" si="37"/>
        <v>#REF!</v>
      </c>
      <c r="X161" s="338" t="s">
        <v>1009</v>
      </c>
      <c r="Y161" s="446" t="s">
        <v>1010</v>
      </c>
    </row>
    <row r="162" spans="2:25" ht="20.25" x14ac:dyDescent="0.25">
      <c r="B162" s="443" t="s">
        <v>333</v>
      </c>
      <c r="C162" s="382" t="s">
        <v>263</v>
      </c>
      <c r="D162" s="341"/>
      <c r="E162" s="39">
        <v>40937</v>
      </c>
      <c r="F162" s="445" t="s">
        <v>693</v>
      </c>
      <c r="G162" s="445" t="s">
        <v>1013</v>
      </c>
      <c r="H162" s="131">
        <v>0.13</v>
      </c>
      <c r="I162" s="344" t="s">
        <v>921</v>
      </c>
      <c r="J162" s="345">
        <v>0</v>
      </c>
      <c r="K162" s="444" t="s">
        <v>330</v>
      </c>
      <c r="L162" s="405">
        <v>1349.67</v>
      </c>
      <c r="M162" s="406">
        <v>1619.604</v>
      </c>
      <c r="N162" s="403">
        <v>0.33</v>
      </c>
      <c r="O162" s="374">
        <v>904.27889999999991</v>
      </c>
      <c r="P162" s="375">
        <v>0.50248756218905466</v>
      </c>
      <c r="Q162" s="370" t="e">
        <f>INDEX(#REF!,MATCH(E162,#REF!,0),1)</f>
        <v>#REF!</v>
      </c>
      <c r="R162" s="404"/>
      <c r="S162" s="405" t="e">
        <f t="shared" si="38"/>
        <v>#REF!</v>
      </c>
      <c r="T162" s="406" t="e">
        <f t="shared" si="35"/>
        <v>#REF!</v>
      </c>
      <c r="U162" s="403">
        <v>0.33</v>
      </c>
      <c r="V162" s="374" t="e">
        <f t="shared" si="36"/>
        <v>#REF!</v>
      </c>
      <c r="W162" s="375" t="e">
        <f t="shared" si="37"/>
        <v>#REF!</v>
      </c>
      <c r="X162" s="338" t="s">
        <v>1009</v>
      </c>
      <c r="Y162" s="446" t="s">
        <v>1010</v>
      </c>
    </row>
    <row r="163" spans="2:25" ht="26.25" x14ac:dyDescent="0.25">
      <c r="B163" s="443" t="s">
        <v>333</v>
      </c>
      <c r="C163" s="382" t="s">
        <v>263</v>
      </c>
      <c r="D163" s="341"/>
      <c r="E163" s="39">
        <v>40846</v>
      </c>
      <c r="F163" s="445" t="s">
        <v>694</v>
      </c>
      <c r="G163" s="445" t="s">
        <v>1014</v>
      </c>
      <c r="H163" s="131">
        <v>0.1</v>
      </c>
      <c r="I163" s="344" t="s">
        <v>921</v>
      </c>
      <c r="J163" s="345">
        <v>0</v>
      </c>
      <c r="K163" s="444" t="s">
        <v>330</v>
      </c>
      <c r="L163" s="405">
        <v>2322.8999999999996</v>
      </c>
      <c r="M163" s="406">
        <v>2787.4799999999996</v>
      </c>
      <c r="N163" s="403">
        <v>0.33</v>
      </c>
      <c r="O163" s="374">
        <v>1556.3429999999996</v>
      </c>
      <c r="P163" s="375">
        <v>0.50248756218905466</v>
      </c>
      <c r="Q163" s="370" t="e">
        <f>INDEX(#REF!,MATCH(E163,#REF!,0),1)</f>
        <v>#REF!</v>
      </c>
      <c r="R163" s="404"/>
      <c r="S163" s="405" t="e">
        <f t="shared" si="38"/>
        <v>#REF!</v>
      </c>
      <c r="T163" s="406" t="e">
        <f t="shared" si="35"/>
        <v>#REF!</v>
      </c>
      <c r="U163" s="403">
        <v>0.33</v>
      </c>
      <c r="V163" s="374" t="e">
        <f t="shared" si="36"/>
        <v>#REF!</v>
      </c>
      <c r="W163" s="375" t="e">
        <f t="shared" si="37"/>
        <v>#REF!</v>
      </c>
      <c r="X163" s="338" t="s">
        <v>1009</v>
      </c>
      <c r="Y163" s="446" t="s">
        <v>1010</v>
      </c>
    </row>
    <row r="164" spans="2:25" ht="26.25" x14ac:dyDescent="0.25">
      <c r="B164" s="443" t="s">
        <v>333</v>
      </c>
      <c r="C164" s="382" t="s">
        <v>263</v>
      </c>
      <c r="D164" s="341"/>
      <c r="E164" s="39">
        <v>40847</v>
      </c>
      <c r="F164" s="445" t="s">
        <v>695</v>
      </c>
      <c r="G164" s="445" t="s">
        <v>1015</v>
      </c>
      <c r="H164" s="131">
        <v>0.1</v>
      </c>
      <c r="I164" s="344" t="s">
        <v>921</v>
      </c>
      <c r="J164" s="345">
        <v>0</v>
      </c>
      <c r="K164" s="444" t="s">
        <v>330</v>
      </c>
      <c r="L164" s="405">
        <v>4672.4400000000005</v>
      </c>
      <c r="M164" s="406">
        <v>5606.9280000000008</v>
      </c>
      <c r="N164" s="403">
        <v>0.33</v>
      </c>
      <c r="O164" s="374">
        <v>3130.5347999999999</v>
      </c>
      <c r="P164" s="375">
        <v>0.50248756218905466</v>
      </c>
      <c r="Q164" s="370" t="e">
        <f>INDEX(#REF!,MATCH(E164,#REF!,0),1)</f>
        <v>#REF!</v>
      </c>
      <c r="R164" s="404"/>
      <c r="S164" s="405" t="e">
        <f t="shared" si="38"/>
        <v>#REF!</v>
      </c>
      <c r="T164" s="406" t="e">
        <f t="shared" si="35"/>
        <v>#REF!</v>
      </c>
      <c r="U164" s="403">
        <v>0.33</v>
      </c>
      <c r="V164" s="374" t="e">
        <f t="shared" si="36"/>
        <v>#REF!</v>
      </c>
      <c r="W164" s="375" t="e">
        <f t="shared" si="37"/>
        <v>#REF!</v>
      </c>
      <c r="X164" s="338" t="s">
        <v>1009</v>
      </c>
      <c r="Y164" s="446" t="s">
        <v>1010</v>
      </c>
    </row>
    <row r="165" spans="2:25" ht="26.25" x14ac:dyDescent="0.25">
      <c r="B165" s="443" t="s">
        <v>333</v>
      </c>
      <c r="C165" s="382" t="s">
        <v>263</v>
      </c>
      <c r="D165" s="341"/>
      <c r="E165" s="39">
        <v>40452</v>
      </c>
      <c r="F165" s="445" t="s">
        <v>696</v>
      </c>
      <c r="G165" s="445" t="s">
        <v>1016</v>
      </c>
      <c r="H165" s="131">
        <v>1</v>
      </c>
      <c r="I165" s="344" t="s">
        <v>921</v>
      </c>
      <c r="J165" s="345">
        <v>0</v>
      </c>
      <c r="K165" s="444" t="s">
        <v>330</v>
      </c>
      <c r="L165" s="405">
        <v>6621.5400000000009</v>
      </c>
      <c r="M165" s="406">
        <v>7945.8480000000009</v>
      </c>
      <c r="N165" s="403">
        <v>0.33</v>
      </c>
      <c r="O165" s="374">
        <v>4436.4318000000003</v>
      </c>
      <c r="P165" s="375">
        <v>0.50248756218905466</v>
      </c>
      <c r="Q165" s="370" t="e">
        <f>INDEX(#REF!,MATCH(E165,#REF!,0),1)</f>
        <v>#REF!</v>
      </c>
      <c r="R165" s="404"/>
      <c r="S165" s="405" t="e">
        <f t="shared" si="38"/>
        <v>#REF!</v>
      </c>
      <c r="T165" s="406" t="e">
        <f t="shared" si="35"/>
        <v>#REF!</v>
      </c>
      <c r="U165" s="403">
        <v>0.33</v>
      </c>
      <c r="V165" s="374" t="e">
        <f t="shared" si="36"/>
        <v>#REF!</v>
      </c>
      <c r="W165" s="375" t="e">
        <f t="shared" si="37"/>
        <v>#REF!</v>
      </c>
      <c r="X165" s="338" t="s">
        <v>1009</v>
      </c>
      <c r="Y165" s="446" t="s">
        <v>1010</v>
      </c>
    </row>
    <row r="166" spans="2:25" ht="26.25" x14ac:dyDescent="0.25">
      <c r="B166" s="443" t="s">
        <v>333</v>
      </c>
      <c r="C166" s="382" t="s">
        <v>263</v>
      </c>
      <c r="D166" s="341"/>
      <c r="E166" s="39">
        <v>40848</v>
      </c>
      <c r="F166" s="445" t="s">
        <v>697</v>
      </c>
      <c r="G166" s="445" t="s">
        <v>1017</v>
      </c>
      <c r="H166" s="131">
        <v>0.1</v>
      </c>
      <c r="I166" s="344" t="s">
        <v>921</v>
      </c>
      <c r="J166" s="345">
        <v>0</v>
      </c>
      <c r="K166" s="444" t="s">
        <v>330</v>
      </c>
      <c r="L166" s="405">
        <v>13033.710000000003</v>
      </c>
      <c r="M166" s="406">
        <v>15640.452000000003</v>
      </c>
      <c r="N166" s="403">
        <v>0.33</v>
      </c>
      <c r="O166" s="374">
        <v>8732.5857000000015</v>
      </c>
      <c r="P166" s="375">
        <v>0.50248756218905477</v>
      </c>
      <c r="Q166" s="370" t="e">
        <f>INDEX(#REF!,MATCH(E166,#REF!,0),1)</f>
        <v>#REF!</v>
      </c>
      <c r="R166" s="404"/>
      <c r="S166" s="405" t="e">
        <f t="shared" si="38"/>
        <v>#REF!</v>
      </c>
      <c r="T166" s="406" t="e">
        <f t="shared" si="35"/>
        <v>#REF!</v>
      </c>
      <c r="U166" s="403">
        <v>0.33</v>
      </c>
      <c r="V166" s="374" t="e">
        <f t="shared" si="36"/>
        <v>#REF!</v>
      </c>
      <c r="W166" s="375" t="e">
        <f t="shared" si="37"/>
        <v>#REF!</v>
      </c>
      <c r="X166" s="338" t="s">
        <v>1009</v>
      </c>
      <c r="Y166" s="446" t="s">
        <v>1010</v>
      </c>
    </row>
    <row r="167" spans="2:25" ht="20.25" x14ac:dyDescent="0.25">
      <c r="B167" s="443" t="s">
        <v>333</v>
      </c>
      <c r="C167" s="382" t="s">
        <v>263</v>
      </c>
      <c r="D167" s="341"/>
      <c r="E167" s="39">
        <v>40853</v>
      </c>
      <c r="F167" s="445" t="s">
        <v>698</v>
      </c>
      <c r="G167" s="445" t="s">
        <v>1018</v>
      </c>
      <c r="H167" s="131">
        <v>0.1</v>
      </c>
      <c r="I167" s="344" t="s">
        <v>921</v>
      </c>
      <c r="J167" s="345">
        <v>0</v>
      </c>
      <c r="K167" s="444" t="s">
        <v>330</v>
      </c>
      <c r="L167" s="405">
        <v>2521.8000000000002</v>
      </c>
      <c r="M167" s="406">
        <v>3026.1600000000003</v>
      </c>
      <c r="N167" s="403">
        <v>0.33</v>
      </c>
      <c r="O167" s="374">
        <v>1689.606</v>
      </c>
      <c r="P167" s="375">
        <v>0.50248756218905466</v>
      </c>
      <c r="Q167" s="370" t="e">
        <f>INDEX(#REF!,MATCH(E167,#REF!,0),1)</f>
        <v>#REF!</v>
      </c>
      <c r="R167" s="404"/>
      <c r="S167" s="405" t="e">
        <f t="shared" si="38"/>
        <v>#REF!</v>
      </c>
      <c r="T167" s="406" t="e">
        <f t="shared" si="35"/>
        <v>#REF!</v>
      </c>
      <c r="U167" s="403">
        <v>0.33</v>
      </c>
      <c r="V167" s="374" t="e">
        <f t="shared" si="36"/>
        <v>#REF!</v>
      </c>
      <c r="W167" s="375" t="e">
        <f t="shared" si="37"/>
        <v>#REF!</v>
      </c>
      <c r="X167" s="338" t="s">
        <v>1009</v>
      </c>
      <c r="Y167" s="446" t="s">
        <v>1010</v>
      </c>
    </row>
    <row r="168" spans="2:25" ht="20.25" x14ac:dyDescent="0.25">
      <c r="B168" s="443" t="s">
        <v>333</v>
      </c>
      <c r="C168" s="382" t="s">
        <v>263</v>
      </c>
      <c r="D168" s="341"/>
      <c r="E168" s="39">
        <v>40456</v>
      </c>
      <c r="F168" s="445" t="s">
        <v>699</v>
      </c>
      <c r="G168" s="445" t="s">
        <v>1019</v>
      </c>
      <c r="H168" s="131">
        <v>0.1</v>
      </c>
      <c r="I168" s="344" t="s">
        <v>921</v>
      </c>
      <c r="J168" s="345">
        <v>0</v>
      </c>
      <c r="K168" s="444" t="s">
        <v>330</v>
      </c>
      <c r="L168" s="405">
        <v>3054.81</v>
      </c>
      <c r="M168" s="406">
        <v>3665.7719999999999</v>
      </c>
      <c r="N168" s="403">
        <v>0.33</v>
      </c>
      <c r="O168" s="374">
        <v>2046.7226999999998</v>
      </c>
      <c r="P168" s="375">
        <v>0.50248756218905466</v>
      </c>
      <c r="Q168" s="370" t="e">
        <f>INDEX(#REF!,MATCH(E168,#REF!,0),1)</f>
        <v>#REF!</v>
      </c>
      <c r="R168" s="404"/>
      <c r="S168" s="405" t="e">
        <f t="shared" si="38"/>
        <v>#REF!</v>
      </c>
      <c r="T168" s="406" t="e">
        <f t="shared" si="35"/>
        <v>#REF!</v>
      </c>
      <c r="U168" s="403">
        <v>0.33</v>
      </c>
      <c r="V168" s="374" t="e">
        <f t="shared" si="36"/>
        <v>#REF!</v>
      </c>
      <c r="W168" s="375" t="e">
        <f t="shared" si="37"/>
        <v>#REF!</v>
      </c>
      <c r="X168" s="338" t="s">
        <v>1009</v>
      </c>
      <c r="Y168" s="446" t="s">
        <v>1010</v>
      </c>
    </row>
    <row r="169" spans="2:25" ht="20.25" x14ac:dyDescent="0.25">
      <c r="B169" s="443" t="s">
        <v>333</v>
      </c>
      <c r="C169" s="382" t="s">
        <v>263</v>
      </c>
      <c r="D169" s="341"/>
      <c r="E169" s="39">
        <v>40457</v>
      </c>
      <c r="F169" s="445" t="s">
        <v>700</v>
      </c>
      <c r="G169" s="445" t="s">
        <v>1020</v>
      </c>
      <c r="H169" s="131">
        <v>0.1</v>
      </c>
      <c r="I169" s="344" t="s">
        <v>921</v>
      </c>
      <c r="J169" s="345">
        <v>0</v>
      </c>
      <c r="K169" s="444" t="s">
        <v>330</v>
      </c>
      <c r="L169" s="405">
        <v>3113.16</v>
      </c>
      <c r="M169" s="406">
        <v>3735.7919999999995</v>
      </c>
      <c r="N169" s="403">
        <v>0.33</v>
      </c>
      <c r="O169" s="374">
        <v>2085.8171999999995</v>
      </c>
      <c r="P169" s="375">
        <v>0.50248756218905455</v>
      </c>
      <c r="Q169" s="370" t="e">
        <f>INDEX(#REF!,MATCH(E169,#REF!,0),1)</f>
        <v>#REF!</v>
      </c>
      <c r="R169" s="404"/>
      <c r="S169" s="405" t="e">
        <f t="shared" si="38"/>
        <v>#REF!</v>
      </c>
      <c r="T169" s="406" t="e">
        <f t="shared" si="35"/>
        <v>#REF!</v>
      </c>
      <c r="U169" s="403">
        <v>0.33</v>
      </c>
      <c r="V169" s="374" t="e">
        <f t="shared" si="36"/>
        <v>#REF!</v>
      </c>
      <c r="W169" s="375" t="e">
        <f t="shared" si="37"/>
        <v>#REF!</v>
      </c>
      <c r="X169" s="338" t="s">
        <v>1009</v>
      </c>
      <c r="Y169" s="446" t="s">
        <v>1010</v>
      </c>
    </row>
    <row r="170" spans="2:25" ht="20.25" x14ac:dyDescent="0.25">
      <c r="B170" s="443" t="s">
        <v>333</v>
      </c>
      <c r="C170" s="382" t="s">
        <v>263</v>
      </c>
      <c r="D170" s="341"/>
      <c r="E170" s="39">
        <v>40229</v>
      </c>
      <c r="F170" s="445" t="s">
        <v>701</v>
      </c>
      <c r="G170" s="445" t="s">
        <v>1021</v>
      </c>
      <c r="H170" s="131">
        <v>0.2</v>
      </c>
      <c r="I170" s="344" t="s">
        <v>921</v>
      </c>
      <c r="J170" s="345">
        <v>0</v>
      </c>
      <c r="K170" s="444" t="s">
        <v>330</v>
      </c>
      <c r="L170" s="405">
        <v>3187.41</v>
      </c>
      <c r="M170" s="406">
        <v>3824.8919999999998</v>
      </c>
      <c r="N170" s="403">
        <v>0.33</v>
      </c>
      <c r="O170" s="374">
        <v>2135.5646999999999</v>
      </c>
      <c r="P170" s="375">
        <v>0.50248756218905466</v>
      </c>
      <c r="Q170" s="370" t="e">
        <f>INDEX(#REF!,MATCH(E170,#REF!,0),1)</f>
        <v>#REF!</v>
      </c>
      <c r="R170" s="404"/>
      <c r="S170" s="405" t="e">
        <f t="shared" si="38"/>
        <v>#REF!</v>
      </c>
      <c r="T170" s="406" t="e">
        <f t="shared" si="35"/>
        <v>#REF!</v>
      </c>
      <c r="U170" s="403">
        <v>0.33</v>
      </c>
      <c r="V170" s="374" t="e">
        <f t="shared" si="36"/>
        <v>#REF!</v>
      </c>
      <c r="W170" s="375" t="e">
        <f t="shared" si="37"/>
        <v>#REF!</v>
      </c>
      <c r="X170" s="338" t="s">
        <v>1009</v>
      </c>
      <c r="Y170" s="446" t="s">
        <v>1010</v>
      </c>
    </row>
    <row r="171" spans="2:25" ht="20.25" x14ac:dyDescent="0.25">
      <c r="B171" s="443" t="s">
        <v>333</v>
      </c>
      <c r="C171" s="382" t="s">
        <v>263</v>
      </c>
      <c r="D171" s="341"/>
      <c r="E171" s="39">
        <v>40875</v>
      </c>
      <c r="F171" s="445" t="s">
        <v>702</v>
      </c>
      <c r="G171" s="445" t="s">
        <v>1022</v>
      </c>
      <c r="H171" s="131">
        <v>0.1</v>
      </c>
      <c r="I171" s="344" t="s">
        <v>921</v>
      </c>
      <c r="J171" s="345">
        <v>0</v>
      </c>
      <c r="K171" s="444" t="s">
        <v>330</v>
      </c>
      <c r="L171" s="405">
        <v>38597.550000000003</v>
      </c>
      <c r="M171" s="406">
        <v>46317.060000000005</v>
      </c>
      <c r="N171" s="403">
        <v>0.33</v>
      </c>
      <c r="O171" s="374">
        <v>25860.358499999998</v>
      </c>
      <c r="P171" s="375">
        <v>0.50248756218905466</v>
      </c>
      <c r="Q171" s="370" t="e">
        <f>INDEX(#REF!,MATCH(E171,#REF!,0),1)</f>
        <v>#REF!</v>
      </c>
      <c r="R171" s="404"/>
      <c r="S171" s="405" t="e">
        <f t="shared" si="38"/>
        <v>#REF!</v>
      </c>
      <c r="T171" s="406" t="e">
        <f t="shared" si="35"/>
        <v>#REF!</v>
      </c>
      <c r="U171" s="403">
        <v>0.33</v>
      </c>
      <c r="V171" s="374" t="e">
        <f t="shared" si="36"/>
        <v>#REF!</v>
      </c>
      <c r="W171" s="375" t="e">
        <f t="shared" si="37"/>
        <v>#REF!</v>
      </c>
      <c r="X171" s="338" t="s">
        <v>1009</v>
      </c>
      <c r="Y171" s="446" t="s">
        <v>1010</v>
      </c>
    </row>
    <row r="172" spans="2:25" ht="20.25" x14ac:dyDescent="0.25">
      <c r="B172" s="443" t="s">
        <v>333</v>
      </c>
      <c r="C172" s="382" t="s">
        <v>263</v>
      </c>
      <c r="D172" s="341"/>
      <c r="E172" s="39">
        <v>40861</v>
      </c>
      <c r="F172" s="445" t="s">
        <v>703</v>
      </c>
      <c r="G172" s="445" t="s">
        <v>1023</v>
      </c>
      <c r="H172" s="131">
        <v>0.1</v>
      </c>
      <c r="I172" s="344" t="s">
        <v>921</v>
      </c>
      <c r="J172" s="345">
        <v>10</v>
      </c>
      <c r="K172" s="444" t="s">
        <v>330</v>
      </c>
      <c r="L172" s="405">
        <v>297.48</v>
      </c>
      <c r="M172" s="406">
        <v>356.976</v>
      </c>
      <c r="N172" s="403">
        <v>0.33</v>
      </c>
      <c r="O172" s="374">
        <v>199.3116</v>
      </c>
      <c r="P172" s="375">
        <v>0.50248756218905466</v>
      </c>
      <c r="Q172" s="370" t="e">
        <f>INDEX(#REF!,MATCH(E172,#REF!,0),1)</f>
        <v>#REF!</v>
      </c>
      <c r="R172" s="404"/>
      <c r="S172" s="405" t="e">
        <f t="shared" si="38"/>
        <v>#REF!</v>
      </c>
      <c r="T172" s="406" t="e">
        <f t="shared" si="35"/>
        <v>#REF!</v>
      </c>
      <c r="U172" s="403">
        <v>0.33</v>
      </c>
      <c r="V172" s="374" t="e">
        <f t="shared" si="36"/>
        <v>#REF!</v>
      </c>
      <c r="W172" s="375" t="e">
        <f t="shared" si="37"/>
        <v>#REF!</v>
      </c>
      <c r="X172" s="338" t="s">
        <v>1009</v>
      </c>
      <c r="Y172" s="446" t="s">
        <v>1010</v>
      </c>
    </row>
    <row r="173" spans="2:25" ht="20.25" x14ac:dyDescent="0.25">
      <c r="B173" s="443" t="s">
        <v>333</v>
      </c>
      <c r="C173" s="382" t="s">
        <v>263</v>
      </c>
      <c r="D173" s="341"/>
      <c r="E173" s="39">
        <v>40862</v>
      </c>
      <c r="F173" s="445" t="s">
        <v>704</v>
      </c>
      <c r="G173" s="445" t="s">
        <v>1024</v>
      </c>
      <c r="H173" s="131">
        <v>0.1</v>
      </c>
      <c r="I173" s="344" t="s">
        <v>921</v>
      </c>
      <c r="J173" s="345">
        <v>10</v>
      </c>
      <c r="K173" s="444" t="s">
        <v>330</v>
      </c>
      <c r="L173" s="405">
        <v>411.51</v>
      </c>
      <c r="M173" s="406">
        <v>493.81199999999995</v>
      </c>
      <c r="N173" s="403">
        <v>0.33</v>
      </c>
      <c r="O173" s="374">
        <v>275.71169999999995</v>
      </c>
      <c r="P173" s="375">
        <v>0.50248756218905466</v>
      </c>
      <c r="Q173" s="370" t="e">
        <f>INDEX(#REF!,MATCH(E173,#REF!,0),1)</f>
        <v>#REF!</v>
      </c>
      <c r="R173" s="404"/>
      <c r="S173" s="405" t="e">
        <f t="shared" si="38"/>
        <v>#REF!</v>
      </c>
      <c r="T173" s="406" t="e">
        <f t="shared" si="35"/>
        <v>#REF!</v>
      </c>
      <c r="U173" s="403">
        <v>0.33</v>
      </c>
      <c r="V173" s="374" t="e">
        <f t="shared" si="36"/>
        <v>#REF!</v>
      </c>
      <c r="W173" s="375" t="e">
        <f t="shared" si="37"/>
        <v>#REF!</v>
      </c>
      <c r="X173" s="338" t="s">
        <v>1009</v>
      </c>
      <c r="Y173" s="446" t="s">
        <v>1010</v>
      </c>
    </row>
    <row r="174" spans="2:25" ht="20.25" x14ac:dyDescent="0.25">
      <c r="B174" s="443" t="s">
        <v>333</v>
      </c>
      <c r="C174" s="382" t="s">
        <v>263</v>
      </c>
      <c r="D174" s="341"/>
      <c r="E174" s="39">
        <v>40857</v>
      </c>
      <c r="F174" s="445" t="s">
        <v>705</v>
      </c>
      <c r="G174" s="445" t="s">
        <v>1025</v>
      </c>
      <c r="H174" s="131">
        <v>0.1</v>
      </c>
      <c r="I174" s="344" t="s">
        <v>921</v>
      </c>
      <c r="J174" s="345">
        <v>10</v>
      </c>
      <c r="K174" s="444" t="s">
        <v>330</v>
      </c>
      <c r="L174" s="405">
        <v>297.48</v>
      </c>
      <c r="M174" s="406">
        <v>356.976</v>
      </c>
      <c r="N174" s="403">
        <v>0.33</v>
      </c>
      <c r="O174" s="374">
        <v>199.3116</v>
      </c>
      <c r="P174" s="375">
        <v>0.50248756218905466</v>
      </c>
      <c r="Q174" s="370" t="e">
        <f>INDEX(#REF!,MATCH(E174,#REF!,0),1)</f>
        <v>#REF!</v>
      </c>
      <c r="R174" s="404"/>
      <c r="S174" s="405" t="e">
        <f t="shared" si="38"/>
        <v>#REF!</v>
      </c>
      <c r="T174" s="406" t="e">
        <f t="shared" si="35"/>
        <v>#REF!</v>
      </c>
      <c r="U174" s="403">
        <v>0.33</v>
      </c>
      <c r="V174" s="374" t="e">
        <f t="shared" si="36"/>
        <v>#REF!</v>
      </c>
      <c r="W174" s="375" t="e">
        <f t="shared" si="37"/>
        <v>#REF!</v>
      </c>
      <c r="X174" s="338" t="s">
        <v>1009</v>
      </c>
      <c r="Y174" s="446" t="s">
        <v>1010</v>
      </c>
    </row>
    <row r="175" spans="2:25" ht="20.25" x14ac:dyDescent="0.25">
      <c r="B175" s="443" t="s">
        <v>333</v>
      </c>
      <c r="C175" s="382" t="s">
        <v>263</v>
      </c>
      <c r="D175" s="341"/>
      <c r="E175" s="39">
        <v>40858</v>
      </c>
      <c r="F175" s="445" t="s">
        <v>706</v>
      </c>
      <c r="G175" s="445" t="s">
        <v>1026</v>
      </c>
      <c r="H175" s="131">
        <v>0.1</v>
      </c>
      <c r="I175" s="344" t="s">
        <v>921</v>
      </c>
      <c r="J175" s="345">
        <v>10</v>
      </c>
      <c r="K175" s="444" t="s">
        <v>330</v>
      </c>
      <c r="L175" s="405">
        <v>411.51</v>
      </c>
      <c r="M175" s="406">
        <v>493.81199999999995</v>
      </c>
      <c r="N175" s="403">
        <v>0.33</v>
      </c>
      <c r="O175" s="374">
        <v>275.71169999999995</v>
      </c>
      <c r="P175" s="375">
        <v>0.50248756218905466</v>
      </c>
      <c r="Q175" s="370" t="e">
        <f>INDEX(#REF!,MATCH(E175,#REF!,0),1)</f>
        <v>#REF!</v>
      </c>
      <c r="R175" s="404"/>
      <c r="S175" s="405" t="e">
        <f t="shared" si="38"/>
        <v>#REF!</v>
      </c>
      <c r="T175" s="406" t="e">
        <f t="shared" si="35"/>
        <v>#REF!</v>
      </c>
      <c r="U175" s="403">
        <v>0.33</v>
      </c>
      <c r="V175" s="374" t="e">
        <f t="shared" si="36"/>
        <v>#REF!</v>
      </c>
      <c r="W175" s="375" t="e">
        <f t="shared" si="37"/>
        <v>#REF!</v>
      </c>
      <c r="X175" s="338" t="s">
        <v>1009</v>
      </c>
      <c r="Y175" s="446" t="s">
        <v>1010</v>
      </c>
    </row>
    <row r="176" spans="2:25" ht="26.25" x14ac:dyDescent="0.25">
      <c r="B176" s="443" t="s">
        <v>333</v>
      </c>
      <c r="C176" s="382" t="s">
        <v>263</v>
      </c>
      <c r="D176" s="341"/>
      <c r="E176" s="39">
        <v>40881</v>
      </c>
      <c r="F176" s="445" t="s">
        <v>707</v>
      </c>
      <c r="G176" s="445" t="s">
        <v>1027</v>
      </c>
      <c r="H176" s="131">
        <v>0.1</v>
      </c>
      <c r="I176" s="344" t="s">
        <v>921</v>
      </c>
      <c r="J176" s="345">
        <v>10</v>
      </c>
      <c r="K176" s="444" t="s">
        <v>330</v>
      </c>
      <c r="L176" s="405">
        <v>599.18999999999994</v>
      </c>
      <c r="M176" s="406">
        <v>719.02799999999991</v>
      </c>
      <c r="N176" s="403">
        <v>0.33</v>
      </c>
      <c r="O176" s="374">
        <v>401.45729999999992</v>
      </c>
      <c r="P176" s="375">
        <v>0.50248756218905466</v>
      </c>
      <c r="Q176" s="370" t="e">
        <f>INDEX(#REF!,MATCH(E176,#REF!,0),1)</f>
        <v>#REF!</v>
      </c>
      <c r="R176" s="404"/>
      <c r="S176" s="405" t="e">
        <f t="shared" si="38"/>
        <v>#REF!</v>
      </c>
      <c r="T176" s="406" t="e">
        <f t="shared" si="35"/>
        <v>#REF!</v>
      </c>
      <c r="U176" s="403">
        <v>0.33</v>
      </c>
      <c r="V176" s="374" t="e">
        <f t="shared" si="36"/>
        <v>#REF!</v>
      </c>
      <c r="W176" s="375" t="e">
        <f t="shared" si="37"/>
        <v>#REF!</v>
      </c>
      <c r="X176" s="338" t="s">
        <v>1009</v>
      </c>
      <c r="Y176" s="446" t="s">
        <v>1010</v>
      </c>
    </row>
    <row r="177" spans="2:25" ht="26.25" x14ac:dyDescent="0.25">
      <c r="B177" s="443" t="s">
        <v>333</v>
      </c>
      <c r="C177" s="382" t="s">
        <v>263</v>
      </c>
      <c r="D177" s="341"/>
      <c r="E177" s="39">
        <v>40882</v>
      </c>
      <c r="F177" s="445" t="s">
        <v>708</v>
      </c>
      <c r="G177" s="445" t="s">
        <v>1028</v>
      </c>
      <c r="H177" s="131">
        <v>0.1</v>
      </c>
      <c r="I177" s="344" t="s">
        <v>921</v>
      </c>
      <c r="J177" s="345">
        <v>10</v>
      </c>
      <c r="K177" s="444" t="s">
        <v>330</v>
      </c>
      <c r="L177" s="405">
        <v>835.19999999999993</v>
      </c>
      <c r="M177" s="406">
        <v>1002.2399999999999</v>
      </c>
      <c r="N177" s="403">
        <v>0.33</v>
      </c>
      <c r="O177" s="374">
        <v>559.58399999999995</v>
      </c>
      <c r="P177" s="375">
        <v>0.50248756218905477</v>
      </c>
      <c r="Q177" s="370" t="e">
        <f>INDEX(#REF!,MATCH(E177,#REF!,0),1)</f>
        <v>#REF!</v>
      </c>
      <c r="R177" s="404"/>
      <c r="S177" s="405" t="e">
        <f t="shared" si="38"/>
        <v>#REF!</v>
      </c>
      <c r="T177" s="406" t="e">
        <f t="shared" si="35"/>
        <v>#REF!</v>
      </c>
      <c r="U177" s="403">
        <v>0.33</v>
      </c>
      <c r="V177" s="374" t="e">
        <f t="shared" si="36"/>
        <v>#REF!</v>
      </c>
      <c r="W177" s="375" t="e">
        <f t="shared" si="37"/>
        <v>#REF!</v>
      </c>
      <c r="X177" s="338" t="s">
        <v>1009</v>
      </c>
      <c r="Y177" s="446" t="s">
        <v>1010</v>
      </c>
    </row>
    <row r="178" spans="2:25" ht="26.25" x14ac:dyDescent="0.25">
      <c r="B178" s="443" t="s">
        <v>333</v>
      </c>
      <c r="C178" s="382" t="s">
        <v>263</v>
      </c>
      <c r="D178" s="341"/>
      <c r="E178" s="39">
        <v>40451</v>
      </c>
      <c r="F178" s="445" t="s">
        <v>709</v>
      </c>
      <c r="G178" s="445" t="s">
        <v>1029</v>
      </c>
      <c r="H178" s="131">
        <v>0.2</v>
      </c>
      <c r="I178" s="344" t="s">
        <v>921</v>
      </c>
      <c r="J178" s="345">
        <v>10</v>
      </c>
      <c r="K178" s="444" t="s">
        <v>330</v>
      </c>
      <c r="L178" s="405">
        <v>294.81000000000006</v>
      </c>
      <c r="M178" s="406">
        <v>353.77200000000005</v>
      </c>
      <c r="N178" s="403">
        <v>0.33</v>
      </c>
      <c r="O178" s="374">
        <v>197.52270000000001</v>
      </c>
      <c r="P178" s="375">
        <v>0.50248756218905466</v>
      </c>
      <c r="Q178" s="370" t="e">
        <f>INDEX(#REF!,MATCH(E178,#REF!,0),1)</f>
        <v>#REF!</v>
      </c>
      <c r="R178" s="404"/>
      <c r="S178" s="405" t="e">
        <f t="shared" si="38"/>
        <v>#REF!</v>
      </c>
      <c r="T178" s="406" t="e">
        <f t="shared" si="35"/>
        <v>#REF!</v>
      </c>
      <c r="U178" s="403">
        <v>0.33</v>
      </c>
      <c r="V178" s="374" t="e">
        <f t="shared" si="36"/>
        <v>#REF!</v>
      </c>
      <c r="W178" s="375" t="e">
        <f t="shared" si="37"/>
        <v>#REF!</v>
      </c>
      <c r="X178" s="338" t="s">
        <v>1009</v>
      </c>
      <c r="Y178" s="446" t="s">
        <v>1010</v>
      </c>
    </row>
    <row r="179" spans="2:25" ht="26.25" x14ac:dyDescent="0.25">
      <c r="B179" s="443" t="s">
        <v>333</v>
      </c>
      <c r="C179" s="382" t="s">
        <v>263</v>
      </c>
      <c r="D179" s="350"/>
      <c r="E179" s="39">
        <v>40883</v>
      </c>
      <c r="F179" s="445" t="s">
        <v>710</v>
      </c>
      <c r="G179" s="445" t="s">
        <v>1030</v>
      </c>
      <c r="H179" s="131">
        <v>0.1</v>
      </c>
      <c r="I179" s="344" t="s">
        <v>921</v>
      </c>
      <c r="J179" s="345">
        <v>10</v>
      </c>
      <c r="K179" s="444" t="s">
        <v>330</v>
      </c>
      <c r="L179" s="405">
        <v>835.19999999999993</v>
      </c>
      <c r="M179" s="406">
        <v>1002.2399999999999</v>
      </c>
      <c r="N179" s="403">
        <v>0.33</v>
      </c>
      <c r="O179" s="374">
        <v>559.58399999999995</v>
      </c>
      <c r="P179" s="375">
        <v>0.50248756218905477</v>
      </c>
      <c r="Q179" s="370" t="e">
        <f>INDEX(#REF!,MATCH(E179,#REF!,0),1)</f>
        <v>#REF!</v>
      </c>
      <c r="R179" s="404"/>
      <c r="S179" s="405" t="e">
        <f t="shared" si="38"/>
        <v>#REF!</v>
      </c>
      <c r="T179" s="406" t="e">
        <f t="shared" si="35"/>
        <v>#REF!</v>
      </c>
      <c r="U179" s="403">
        <v>0.33</v>
      </c>
      <c r="V179" s="374" t="e">
        <f t="shared" si="36"/>
        <v>#REF!</v>
      </c>
      <c r="W179" s="375" t="e">
        <f t="shared" si="37"/>
        <v>#REF!</v>
      </c>
      <c r="X179" s="338" t="s">
        <v>1009</v>
      </c>
      <c r="Y179" s="446" t="s">
        <v>1010</v>
      </c>
    </row>
    <row r="180" spans="2:25" ht="26.25" x14ac:dyDescent="0.25">
      <c r="B180" s="447" t="s">
        <v>333</v>
      </c>
      <c r="C180" s="428" t="s">
        <v>263</v>
      </c>
      <c r="D180" s="410" t="s">
        <v>751</v>
      </c>
      <c r="E180" s="83">
        <v>40866</v>
      </c>
      <c r="F180" s="448" t="s">
        <v>711</v>
      </c>
      <c r="G180" s="448" t="s">
        <v>1031</v>
      </c>
      <c r="H180" s="449">
        <v>0.1</v>
      </c>
      <c r="I180" s="450" t="s">
        <v>921</v>
      </c>
      <c r="J180" s="451">
        <v>0</v>
      </c>
      <c r="K180" s="452" t="s">
        <v>330</v>
      </c>
      <c r="L180" s="405">
        <v>2049.75</v>
      </c>
      <c r="M180" s="406">
        <v>2459.6999999999998</v>
      </c>
      <c r="N180" s="403">
        <v>0.33</v>
      </c>
      <c r="O180" s="374">
        <v>1373.3324999999998</v>
      </c>
      <c r="P180" s="375">
        <v>0.50248756218905466</v>
      </c>
      <c r="Q180" s="370" t="e">
        <f>INDEX(#REF!,MATCH(E180,#REF!,0),1)</f>
        <v>#REF!</v>
      </c>
      <c r="R180" s="404"/>
      <c r="S180" s="405" t="e">
        <f t="shared" si="38"/>
        <v>#REF!</v>
      </c>
      <c r="T180" s="406" t="e">
        <f t="shared" si="35"/>
        <v>#REF!</v>
      </c>
      <c r="U180" s="403">
        <v>0.33</v>
      </c>
      <c r="V180" s="374" t="e">
        <f t="shared" si="36"/>
        <v>#REF!</v>
      </c>
      <c r="W180" s="375" t="e">
        <f t="shared" si="37"/>
        <v>#REF!</v>
      </c>
      <c r="X180" s="338" t="s">
        <v>1009</v>
      </c>
      <c r="Y180" s="446" t="s">
        <v>1010</v>
      </c>
    </row>
    <row r="181" spans="2:25" x14ac:dyDescent="0.25">
      <c r="C181" s="453"/>
      <c r="D181" s="453"/>
      <c r="E181" s="454"/>
      <c r="X181" s="2"/>
      <c r="Y181" s="2"/>
    </row>
  </sheetData>
  <autoFilter ref="A1:AK180">
    <filterColumn colId="10" showButton="0"/>
  </autoFilter>
  <mergeCells count="2">
    <mergeCell ref="E2:F2"/>
    <mergeCell ref="B3:K3"/>
  </mergeCells>
  <conditionalFormatting sqref="P32:P52 P54:P76 P78:P100 P102:P140 P142:P151 P8:P15 P17:P30 P153:P180 W32:W52 W54:W76 W78:W100 W102:W140 W142:W151 W8:W15 W17:W30 W153:W180">
    <cfRule type="cellIs" dxfId="4" priority="12" operator="lessThan">
      <formula>0.2</formula>
    </cfRule>
  </conditionalFormatting>
  <conditionalFormatting sqref="P101 W101">
    <cfRule type="cellIs" dxfId="3" priority="11" operator="lessThan">
      <formula>0.2</formula>
    </cfRule>
  </conditionalFormatting>
  <conditionalFormatting sqref="P53 W53">
    <cfRule type="cellIs" dxfId="2" priority="10" operator="lessThan">
      <formula>0.2</formula>
    </cfRule>
  </conditionalFormatting>
  <conditionalFormatting sqref="P77 W77">
    <cfRule type="cellIs" dxfId="1" priority="9" operator="lessThan">
      <formula>0.2</formula>
    </cfRule>
  </conditionalFormatting>
  <pageMargins left="0.70866141732283472" right="0.70866141732283472" top="0.74803149606299213" bottom="0.74803149606299213" header="0.31496062992125984" footer="0.31496062992125984"/>
  <pageSetup paperSize="9" scale="37" fitToHeight="6" orientation="portrait" r:id="rId1"/>
  <headerFooter>
    <oddFooter>&amp;R&amp;8Seite 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7</vt:i4>
      </vt:variant>
    </vt:vector>
  </HeadingPairs>
  <TitlesOfParts>
    <vt:vector size="17" baseType="lpstr">
      <vt:lpstr>1.1.</vt:lpstr>
      <vt:lpstr>1.3 СФТК 09.2022</vt:lpstr>
      <vt:lpstr>1.2 Полимер.краски и шт-ки</vt:lpstr>
      <vt:lpstr>StPr_DE_08.22</vt:lpstr>
      <vt:lpstr>1.2- 09</vt:lpstr>
      <vt:lpstr>DE1.1</vt:lpstr>
      <vt:lpstr>DE1.2 </vt:lpstr>
      <vt:lpstr>прайс Дюна</vt:lpstr>
      <vt:lpstr>Hahne</vt:lpstr>
      <vt:lpstr>StPr01.07.2022</vt:lpstr>
      <vt:lpstr>'1.1.'!Область_печати</vt:lpstr>
      <vt:lpstr>'1.2- 09'!Область_печати</vt:lpstr>
      <vt:lpstr>'1.2 Полимер.краски и шт-ки'!Область_печати</vt:lpstr>
      <vt:lpstr>DE1.1!Область_печати</vt:lpstr>
      <vt:lpstr>'DE1.2 '!Область_печати</vt:lpstr>
      <vt:lpstr>Hahne!Область_печати</vt:lpstr>
      <vt:lpstr>'прайс Дюна'!Область_печати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Dmitry</dc:creator>
  <cp:lastModifiedBy>Пользователь Windows</cp:lastModifiedBy>
  <cp:lastPrinted>2023-03-03T07:32:27Z</cp:lastPrinted>
  <dcterms:created xsi:type="dcterms:W3CDTF">2016-03-13T19:25:51Z</dcterms:created>
  <dcterms:modified xsi:type="dcterms:W3CDTF">2023-03-12T20:41:54Z</dcterms:modified>
</cp:coreProperties>
</file>